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xporta\"/>
    </mc:Choice>
  </mc:AlternateContent>
  <bookViews>
    <workbookView xWindow="0" yWindow="0" windowWidth="14475" windowHeight="69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4" i="1" l="1"/>
  <c r="K194" i="1"/>
  <c r="J194" i="1"/>
  <c r="I194" i="1"/>
  <c r="M32" i="1" l="1"/>
  <c r="L32" i="1"/>
  <c r="K32" i="1"/>
  <c r="J32" i="1"/>
  <c r="I32" i="1"/>
  <c r="X184" i="1" l="1"/>
  <c r="X183" i="1"/>
  <c r="X182" i="1"/>
  <c r="X181" i="1"/>
  <c r="X180" i="1"/>
  <c r="W184" i="1"/>
  <c r="W183" i="1"/>
  <c r="W182" i="1"/>
  <c r="W181" i="1"/>
  <c r="W180" i="1"/>
  <c r="W178" i="1"/>
  <c r="W177" i="1"/>
  <c r="X175" i="1"/>
  <c r="W175" i="1"/>
  <c r="X174" i="1"/>
  <c r="W174" i="1"/>
  <c r="X173" i="1"/>
  <c r="W173" i="1"/>
  <c r="X172" i="1"/>
  <c r="W172" i="1"/>
  <c r="X171" i="1"/>
  <c r="W171" i="1"/>
  <c r="W170" i="1"/>
  <c r="W169" i="1"/>
  <c r="W166" i="1"/>
  <c r="W165" i="1"/>
  <c r="W164" i="1"/>
  <c r="W163" i="1"/>
  <c r="W162" i="1"/>
  <c r="W161" i="1"/>
  <c r="W160" i="1"/>
  <c r="X158" i="1"/>
  <c r="W158" i="1"/>
  <c r="X157" i="1"/>
  <c r="W157" i="1"/>
  <c r="X156" i="1"/>
  <c r="W156" i="1"/>
  <c r="X155" i="1"/>
  <c r="W155" i="1"/>
  <c r="X154" i="1"/>
  <c r="W154" i="1"/>
  <c r="X153" i="1"/>
  <c r="W153" i="1"/>
  <c r="X152" i="1"/>
  <c r="W152" i="1"/>
  <c r="X150" i="1"/>
  <c r="W150" i="1"/>
  <c r="X149" i="1"/>
  <c r="W149" i="1"/>
  <c r="X148" i="1"/>
  <c r="W148" i="1"/>
  <c r="X147" i="1"/>
  <c r="W147" i="1"/>
  <c r="X146" i="1"/>
  <c r="W146" i="1"/>
  <c r="X145" i="1"/>
  <c r="W145" i="1"/>
  <c r="X144" i="1"/>
  <c r="W144" i="1"/>
  <c r="X142" i="1"/>
  <c r="W142" i="1"/>
  <c r="X141" i="1"/>
  <c r="W141" i="1"/>
  <c r="X140" i="1"/>
  <c r="W140" i="1"/>
  <c r="X139" i="1"/>
  <c r="W139" i="1"/>
  <c r="X138" i="1"/>
  <c r="W138" i="1"/>
  <c r="X137" i="1"/>
  <c r="W137" i="1"/>
  <c r="X136" i="1"/>
  <c r="W136" i="1"/>
  <c r="M137" i="1"/>
  <c r="K137" i="1"/>
  <c r="J137" i="1"/>
  <c r="I137" i="1"/>
  <c r="X128" i="1"/>
  <c r="W128" i="1"/>
  <c r="M128" i="1"/>
  <c r="K128" i="1"/>
  <c r="J128" i="1"/>
  <c r="I128" i="1"/>
  <c r="X133" i="1"/>
  <c r="X132" i="1"/>
  <c r="X131" i="1"/>
  <c r="X130" i="1"/>
  <c r="X129" i="1"/>
  <c r="X127" i="1"/>
  <c r="M133" i="1"/>
  <c r="M132" i="1"/>
  <c r="M131" i="1"/>
  <c r="M130" i="1"/>
  <c r="M129" i="1"/>
  <c r="M127" i="1"/>
  <c r="K133" i="1"/>
  <c r="K132" i="1"/>
  <c r="K131" i="1"/>
  <c r="K130" i="1"/>
  <c r="K129" i="1"/>
  <c r="K127" i="1"/>
  <c r="L125" i="1" l="1"/>
  <c r="L124" i="1"/>
  <c r="L123" i="1"/>
  <c r="L122" i="1"/>
  <c r="L121" i="1"/>
  <c r="L120" i="1"/>
  <c r="L119" i="1"/>
  <c r="M112" i="1"/>
  <c r="W112" i="1"/>
  <c r="W111" i="1"/>
  <c r="W125" i="1"/>
  <c r="W124" i="1"/>
  <c r="W123" i="1"/>
  <c r="W122" i="1"/>
  <c r="W121" i="1"/>
  <c r="W120" i="1"/>
  <c r="W119" i="1"/>
  <c r="W117" i="1"/>
  <c r="W116" i="1"/>
  <c r="W115" i="1"/>
  <c r="W114" i="1"/>
  <c r="W113" i="1"/>
  <c r="M120" i="1"/>
  <c r="K120" i="1"/>
  <c r="J120" i="1"/>
  <c r="I120" i="1"/>
  <c r="W109" i="1"/>
  <c r="W108" i="1"/>
  <c r="W107" i="1"/>
  <c r="W106" i="1"/>
  <c r="W105" i="1"/>
  <c r="W104" i="1"/>
  <c r="M85" i="1"/>
  <c r="K85" i="1"/>
  <c r="J85" i="1"/>
  <c r="I85" i="1"/>
  <c r="M84" i="1"/>
  <c r="K84" i="1"/>
  <c r="J84" i="1"/>
  <c r="I84" i="1"/>
  <c r="M75" i="1"/>
  <c r="K75" i="1"/>
  <c r="J75" i="1"/>
  <c r="I75" i="1"/>
  <c r="M74" i="1"/>
  <c r="K74" i="1"/>
  <c r="J74" i="1"/>
  <c r="I74" i="1"/>
  <c r="L31" i="1"/>
  <c r="L30" i="1"/>
  <c r="L29" i="1"/>
  <c r="L28" i="1"/>
  <c r="L27" i="1"/>
  <c r="L26" i="1"/>
  <c r="L25" i="1"/>
  <c r="X9" i="1"/>
  <c r="I187" i="1"/>
  <c r="W133" i="1" l="1"/>
  <c r="W132" i="1"/>
  <c r="W131" i="1"/>
  <c r="W130" i="1"/>
  <c r="W129" i="1"/>
  <c r="W127" i="1"/>
  <c r="X125" i="1"/>
  <c r="X124" i="1"/>
  <c r="X123" i="1"/>
  <c r="X122" i="1"/>
  <c r="X121" i="1"/>
  <c r="X119" i="1"/>
  <c r="X117" i="1"/>
  <c r="X116" i="1"/>
  <c r="X115" i="1"/>
  <c r="X114" i="1"/>
  <c r="X113" i="1"/>
  <c r="X112" i="1"/>
  <c r="X111" i="1"/>
  <c r="X109" i="1"/>
  <c r="X108" i="1"/>
  <c r="X107" i="1"/>
  <c r="X106" i="1"/>
  <c r="X105" i="1"/>
  <c r="X104" i="1"/>
  <c r="K97" i="1"/>
  <c r="J97" i="1"/>
  <c r="I97" i="1"/>
  <c r="X102" i="1"/>
  <c r="X101" i="1"/>
  <c r="X100" i="1"/>
  <c r="X99" i="1"/>
  <c r="X98" i="1"/>
  <c r="X97" i="1"/>
  <c r="X96" i="1"/>
  <c r="K112" i="1"/>
  <c r="J112" i="1"/>
  <c r="I112" i="1"/>
  <c r="N179" i="1"/>
  <c r="M179" i="1"/>
  <c r="L179" i="1"/>
  <c r="K179" i="1"/>
  <c r="J179" i="1"/>
  <c r="I179" i="1"/>
  <c r="X166" i="1"/>
  <c r="X165" i="1"/>
  <c r="X164" i="1"/>
  <c r="X163" i="1"/>
  <c r="X162" i="1"/>
  <c r="X161" i="1"/>
  <c r="X160" i="1"/>
  <c r="L184" i="1"/>
  <c r="L183" i="1"/>
  <c r="L182" i="1"/>
  <c r="L181" i="1"/>
  <c r="L180" i="1"/>
  <c r="L178" i="1"/>
  <c r="L177" i="1"/>
  <c r="L175" i="1"/>
  <c r="L174" i="1"/>
  <c r="L173" i="1"/>
  <c r="L172" i="1"/>
  <c r="L171" i="1"/>
  <c r="L170" i="1"/>
  <c r="L169" i="1"/>
  <c r="L166" i="1"/>
  <c r="L165" i="1"/>
  <c r="L164" i="1"/>
  <c r="L163" i="1"/>
  <c r="L162" i="1"/>
  <c r="L161" i="1"/>
  <c r="L160" i="1"/>
  <c r="L158" i="1"/>
  <c r="L157" i="1"/>
  <c r="L156" i="1"/>
  <c r="L155" i="1"/>
  <c r="L154" i="1"/>
  <c r="L153" i="1"/>
  <c r="L152" i="1"/>
  <c r="X94" i="1"/>
  <c r="X93" i="1"/>
  <c r="X92" i="1"/>
  <c r="X91" i="1"/>
  <c r="X90" i="1"/>
  <c r="X89" i="1"/>
  <c r="X88" i="1"/>
  <c r="J25" i="1"/>
  <c r="J26" i="1"/>
  <c r="L23" i="1"/>
  <c r="L22" i="1"/>
  <c r="L21" i="1"/>
  <c r="L20" i="1"/>
  <c r="L19" i="1"/>
  <c r="L18" i="1"/>
  <c r="L17" i="1"/>
  <c r="K17" i="1"/>
  <c r="J19" i="1"/>
  <c r="K18" i="1"/>
  <c r="J10" i="1"/>
  <c r="I10" i="1"/>
  <c r="M203" i="1" l="1"/>
  <c r="K203" i="1"/>
  <c r="J203" i="1"/>
  <c r="I203" i="1"/>
  <c r="M202" i="1"/>
  <c r="K202" i="1"/>
  <c r="J202" i="1"/>
  <c r="I202" i="1"/>
  <c r="M201" i="1"/>
  <c r="K201" i="1"/>
  <c r="J201" i="1"/>
  <c r="I201" i="1"/>
  <c r="M200" i="1"/>
  <c r="K200" i="1"/>
  <c r="J200" i="1"/>
  <c r="I200" i="1"/>
  <c r="M199" i="1"/>
  <c r="K199" i="1"/>
  <c r="J199" i="1"/>
  <c r="I199" i="1"/>
  <c r="M198" i="1"/>
  <c r="K198" i="1"/>
  <c r="J198" i="1"/>
  <c r="I198" i="1"/>
  <c r="N184" i="1"/>
  <c r="N183" i="1"/>
  <c r="N182" i="1"/>
  <c r="N181" i="1"/>
  <c r="N180" i="1"/>
  <c r="N178" i="1"/>
  <c r="N177" i="1"/>
  <c r="N175" i="1"/>
  <c r="N174" i="1"/>
  <c r="N173" i="1"/>
  <c r="N172" i="1"/>
  <c r="N171" i="1"/>
  <c r="N170" i="1"/>
  <c r="N169" i="1"/>
  <c r="M197" i="1"/>
  <c r="K197" i="1"/>
  <c r="J197" i="1"/>
  <c r="I197" i="1"/>
  <c r="M193" i="1"/>
  <c r="K193" i="1"/>
  <c r="J193" i="1"/>
  <c r="I193" i="1"/>
  <c r="M192" i="1"/>
  <c r="K192" i="1"/>
  <c r="J192" i="1"/>
  <c r="I192" i="1"/>
  <c r="M191" i="1"/>
  <c r="K191" i="1"/>
  <c r="J191" i="1"/>
  <c r="I191" i="1"/>
  <c r="M190" i="1"/>
  <c r="K190" i="1"/>
  <c r="J190" i="1"/>
  <c r="I190" i="1"/>
  <c r="M189" i="1"/>
  <c r="K189" i="1"/>
  <c r="J189" i="1"/>
  <c r="I189" i="1"/>
  <c r="M188" i="1"/>
  <c r="K188" i="1"/>
  <c r="J188" i="1"/>
  <c r="I188" i="1"/>
  <c r="M187" i="1"/>
  <c r="K187" i="1"/>
  <c r="J187" i="1"/>
  <c r="M178" i="1"/>
  <c r="K178" i="1"/>
  <c r="J178" i="1"/>
  <c r="I178" i="1"/>
  <c r="M170" i="1"/>
  <c r="K170" i="1"/>
  <c r="J170" i="1"/>
  <c r="I170" i="1"/>
  <c r="N161" i="1"/>
  <c r="M161" i="1"/>
  <c r="K161" i="1"/>
  <c r="J161" i="1"/>
  <c r="I161" i="1"/>
  <c r="M184" i="1"/>
  <c r="M183" i="1"/>
  <c r="M182" i="1"/>
  <c r="M181" i="1"/>
  <c r="M180" i="1"/>
  <c r="M177" i="1"/>
  <c r="M175" i="1"/>
  <c r="M174" i="1"/>
  <c r="M173" i="1"/>
  <c r="M172" i="1"/>
  <c r="M171" i="1"/>
  <c r="M169" i="1"/>
  <c r="M166" i="1"/>
  <c r="M165" i="1"/>
  <c r="M164" i="1"/>
  <c r="M163" i="1"/>
  <c r="M162" i="1"/>
  <c r="M160" i="1"/>
  <c r="N153" i="1"/>
  <c r="M153" i="1"/>
  <c r="K153" i="1"/>
  <c r="J153" i="1"/>
  <c r="I153" i="1"/>
  <c r="M145" i="1"/>
  <c r="K145" i="1"/>
  <c r="J145" i="1"/>
  <c r="I145" i="1"/>
  <c r="M158" i="1"/>
  <c r="M157" i="1"/>
  <c r="M156" i="1"/>
  <c r="M155" i="1"/>
  <c r="M154" i="1"/>
  <c r="M152" i="1"/>
  <c r="M150" i="1"/>
  <c r="M149" i="1"/>
  <c r="M148" i="1"/>
  <c r="M147" i="1"/>
  <c r="M146" i="1"/>
  <c r="M144" i="1"/>
  <c r="M142" i="1"/>
  <c r="M141" i="1"/>
  <c r="M140" i="1"/>
  <c r="M139" i="1"/>
  <c r="M138" i="1"/>
  <c r="M136" i="1"/>
  <c r="M125" i="1"/>
  <c r="M124" i="1"/>
  <c r="M123" i="1"/>
  <c r="M122" i="1"/>
  <c r="M121" i="1"/>
  <c r="M119" i="1"/>
  <c r="M117" i="1"/>
  <c r="M116" i="1"/>
  <c r="M115" i="1"/>
  <c r="M114" i="1"/>
  <c r="M113" i="1"/>
  <c r="M111" i="1"/>
  <c r="M109" i="1"/>
  <c r="M108" i="1"/>
  <c r="M107" i="1"/>
  <c r="M106" i="1"/>
  <c r="M105" i="1"/>
  <c r="M104" i="1"/>
  <c r="M102" i="1"/>
  <c r="M101" i="1"/>
  <c r="M100" i="1"/>
  <c r="M99" i="1"/>
  <c r="M98" i="1"/>
  <c r="M96" i="1"/>
  <c r="M88" i="1"/>
  <c r="M94" i="1"/>
  <c r="M93" i="1"/>
  <c r="M92" i="1"/>
  <c r="M91" i="1"/>
  <c r="M90" i="1"/>
  <c r="M89" i="1"/>
  <c r="M83" i="1"/>
  <c r="M82" i="1"/>
  <c r="M81" i="1"/>
  <c r="M80" i="1"/>
  <c r="M79" i="1"/>
  <c r="M78" i="1"/>
  <c r="M77" i="1"/>
  <c r="M73" i="1"/>
  <c r="M72" i="1"/>
  <c r="M71" i="1"/>
  <c r="M70" i="1"/>
  <c r="M69" i="1"/>
  <c r="M68" i="1"/>
  <c r="M67" i="1"/>
  <c r="M65" i="1"/>
  <c r="M64" i="1"/>
  <c r="M63" i="1"/>
  <c r="M62" i="1"/>
  <c r="M61" i="1"/>
  <c r="M60" i="1"/>
  <c r="M59" i="1"/>
  <c r="M56" i="1"/>
  <c r="M55" i="1"/>
  <c r="M54" i="1"/>
  <c r="M53" i="1"/>
  <c r="M52" i="1"/>
  <c r="M51" i="1"/>
  <c r="M50" i="1"/>
  <c r="M48" i="1"/>
  <c r="M47" i="1"/>
  <c r="M46" i="1"/>
  <c r="M45" i="1"/>
  <c r="M44" i="1"/>
  <c r="M43" i="1"/>
  <c r="M42" i="1"/>
  <c r="M40" i="1"/>
  <c r="M39" i="1"/>
  <c r="M38" i="1"/>
  <c r="M37" i="1"/>
  <c r="M36" i="1"/>
  <c r="M35" i="1"/>
  <c r="M34" i="1"/>
  <c r="M31" i="1"/>
  <c r="M30" i="1"/>
  <c r="M29" i="1"/>
  <c r="M28" i="1"/>
  <c r="M27" i="1"/>
  <c r="M26" i="1"/>
  <c r="M25" i="1"/>
  <c r="M23" i="1"/>
  <c r="M22" i="1"/>
  <c r="M21" i="1"/>
  <c r="M20" i="1"/>
  <c r="M19" i="1"/>
  <c r="M18" i="1"/>
  <c r="M17" i="1"/>
  <c r="M15" i="1"/>
  <c r="M14" i="1"/>
  <c r="M13" i="1"/>
  <c r="M12" i="1"/>
  <c r="M11" i="1"/>
  <c r="M10" i="1"/>
  <c r="M9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7" i="1"/>
  <c r="J177" i="1"/>
  <c r="I177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69" i="1"/>
  <c r="J169" i="1"/>
  <c r="I169" i="1"/>
  <c r="N166" i="1"/>
  <c r="N165" i="1"/>
  <c r="N164" i="1"/>
  <c r="N163" i="1"/>
  <c r="N162" i="1"/>
  <c r="N160" i="1"/>
  <c r="N158" i="1"/>
  <c r="N157" i="1"/>
  <c r="N156" i="1"/>
  <c r="N155" i="1"/>
  <c r="N154" i="1"/>
  <c r="N152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0" i="1"/>
  <c r="J160" i="1"/>
  <c r="I160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2" i="1"/>
  <c r="J152" i="1"/>
  <c r="I152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4" i="1"/>
  <c r="J144" i="1"/>
  <c r="I144" i="1"/>
  <c r="N23" i="1"/>
  <c r="N22" i="1"/>
  <c r="N21" i="1"/>
  <c r="N20" i="1"/>
  <c r="N19" i="1"/>
  <c r="N18" i="1"/>
  <c r="N17" i="1"/>
  <c r="K142" i="1" l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6" i="1"/>
  <c r="J136" i="1"/>
  <c r="I136" i="1"/>
  <c r="J133" i="1"/>
  <c r="I133" i="1"/>
  <c r="J132" i="1"/>
  <c r="I132" i="1"/>
  <c r="J131" i="1"/>
  <c r="I131" i="1"/>
  <c r="J130" i="1"/>
  <c r="I130" i="1"/>
  <c r="J129" i="1"/>
  <c r="I129" i="1"/>
  <c r="J127" i="1"/>
  <c r="I127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19" i="1"/>
  <c r="J119" i="1"/>
  <c r="I119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1" i="1"/>
  <c r="J111" i="1"/>
  <c r="I111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6" i="1"/>
  <c r="J96" i="1"/>
  <c r="I96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I26" i="1"/>
  <c r="K25" i="1"/>
  <c r="I25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I19" i="1"/>
  <c r="J18" i="1"/>
  <c r="I18" i="1"/>
  <c r="J17" i="1"/>
  <c r="I17" i="1"/>
  <c r="K15" i="1"/>
  <c r="K14" i="1"/>
  <c r="K13" i="1"/>
  <c r="K12" i="1"/>
  <c r="K11" i="1"/>
  <c r="K10" i="1"/>
  <c r="K9" i="1"/>
  <c r="J15" i="1"/>
  <c r="J14" i="1"/>
  <c r="J13" i="1"/>
  <c r="J12" i="1"/>
  <c r="J11" i="1"/>
  <c r="J9" i="1"/>
  <c r="I9" i="1"/>
  <c r="I11" i="1"/>
  <c r="I15" i="1"/>
  <c r="I14" i="1"/>
  <c r="I13" i="1"/>
  <c r="I12" i="1"/>
</calcChain>
</file>

<file path=xl/sharedStrings.xml><?xml version="1.0" encoding="utf-8"?>
<sst xmlns="http://schemas.openxmlformats.org/spreadsheetml/2006/main" count="444" uniqueCount="75">
  <si>
    <t>Europe</t>
  </si>
  <si>
    <t>Airmail Letter Rate</t>
  </si>
  <si>
    <t>Effective</t>
  </si>
  <si>
    <t>T29 per 10 gr</t>
  </si>
  <si>
    <t>T30</t>
  </si>
  <si>
    <t>T31</t>
  </si>
  <si>
    <t>T32</t>
  </si>
  <si>
    <t>T33</t>
  </si>
  <si>
    <t>T34</t>
  </si>
  <si>
    <t>T35</t>
  </si>
  <si>
    <t>T36</t>
  </si>
  <si>
    <t xml:space="preserve">     &lt;500</t>
  </si>
  <si>
    <t>T38</t>
  </si>
  <si>
    <t>T39 &lt;20</t>
  </si>
  <si>
    <t xml:space="preserve">     &lt;100</t>
  </si>
  <si>
    <t xml:space="preserve">     &lt;250</t>
  </si>
  <si>
    <t xml:space="preserve">     &lt;1000</t>
  </si>
  <si>
    <t xml:space="preserve">     &lt;2000</t>
  </si>
  <si>
    <t>T40 &lt;20</t>
  </si>
  <si>
    <t>T41 &lt;20</t>
  </si>
  <si>
    <t>T41A &lt;20</t>
  </si>
  <si>
    <t>T42 &lt;20</t>
  </si>
  <si>
    <t>T43 &lt;20</t>
  </si>
  <si>
    <t>T44 &lt;20</t>
  </si>
  <si>
    <t>T45 &lt;20</t>
  </si>
  <si>
    <t>T46 &lt;20</t>
  </si>
  <si>
    <t xml:space="preserve">     &lt;50</t>
  </si>
  <si>
    <t>T47 &lt;20</t>
  </si>
  <si>
    <t>T48 &lt;20</t>
  </si>
  <si>
    <t>AR</t>
  </si>
  <si>
    <t>&lt;20gr</t>
  </si>
  <si>
    <t>&lt;50gr</t>
  </si>
  <si>
    <t>&lt;100gr</t>
  </si>
  <si>
    <t>&lt;250gr</t>
  </si>
  <si>
    <t>&lt;500gr</t>
  </si>
  <si>
    <t>&lt;1000gr</t>
  </si>
  <si>
    <t>&lt;2000gr</t>
  </si>
  <si>
    <t>x</t>
  </si>
  <si>
    <t>Cert/Reg</t>
  </si>
  <si>
    <t>Airmail</t>
  </si>
  <si>
    <t>Printed</t>
  </si>
  <si>
    <t>Surface----------------</t>
  </si>
  <si>
    <t>Postcard</t>
  </si>
  <si>
    <t>AR/Hand</t>
  </si>
  <si>
    <t>AR Only</t>
  </si>
  <si>
    <t>Cert+AR</t>
  </si>
  <si>
    <t xml:space="preserve">T37 </t>
  </si>
  <si>
    <t>Sept 19, 85 Earthquake</t>
  </si>
  <si>
    <t xml:space="preserve">     &lt;20 x 2 rate?</t>
  </si>
  <si>
    <t>T49 &lt;20</t>
  </si>
  <si>
    <t>these are guesses</t>
  </si>
  <si>
    <t>T50 &lt;20</t>
  </si>
  <si>
    <t>Rates Highlighted in Yellow indicate that I have one or more sample covers at that rate</t>
  </si>
  <si>
    <t>Spaces in Orange indicate missing Rate Data (Postcard, Registered, and T49 rates)</t>
  </si>
  <si>
    <t>Exporta Rate Tables for North America from T29 through T50</t>
  </si>
  <si>
    <t>Border</t>
  </si>
  <si>
    <t>Ad Rate</t>
  </si>
  <si>
    <t>Surf/Reg</t>
  </si>
  <si>
    <t>Correo</t>
  </si>
  <si>
    <t>Bord/Reg</t>
  </si>
  <si>
    <t>Cert+ARH</t>
  </si>
  <si>
    <t>Surf/Cert/AR</t>
  </si>
  <si>
    <t>x2</t>
  </si>
  <si>
    <t>Reg/ARH</t>
  </si>
  <si>
    <t xml:space="preserve">     &lt;20 x 3 rate?</t>
  </si>
  <si>
    <t>2x &lt;20g</t>
  </si>
  <si>
    <t xml:space="preserve">      &lt;20 x 2</t>
  </si>
  <si>
    <t xml:space="preserve">     &lt;20 x2</t>
  </si>
  <si>
    <t>Pnt/Reg</t>
  </si>
  <si>
    <t>&lt;20/40gr</t>
  </si>
  <si>
    <t>Bord/Cert/AR</t>
  </si>
  <si>
    <t>&lt;20gr x2</t>
  </si>
  <si>
    <t>Spaces in light blue indicate where I am guessing the rate</t>
  </si>
  <si>
    <t>North America</t>
  </si>
  <si>
    <t>Buzon?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</si>
</sst>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1" fillId="2" borderId="0" xfId="0" applyFont="1" applyFill="1"/>
    <xf numFmtId="0" fontId="0" fillId="0" borderId="0" xfId="0" applyFont="1" applyFill="1" applyBorder="1"/>
    <xf numFmtId="0" fontId="0" fillId="4" borderId="0" xfId="0" applyFill="1"/>
    <xf numFmtId="0" fontId="1" fillId="4" borderId="0" xfId="0" applyFont="1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2"/>
  <sheetViews>
    <sheetView tabSelected="1" topLeftCell="A159" workbookViewId="0">
      <selection activeCell="I195" sqref="I195"/>
    </sheetView>
  </sheetViews>
  <sheetFormatPr defaultRowHeight="15" x14ac:dyDescent="0.25"/>
  <cols>
    <col min="1" max="1" width="16.7109375" customWidth="1"/>
    <col min="2" max="2" width="10.42578125" customWidth="1"/>
    <col min="8" max="8" width="2.85546875" customWidth="1"/>
    <col min="10" max="10" width="9.7109375" customWidth="1"/>
    <col min="12" max="14" width="9.140625" style="5"/>
    <col min="23" max="23" width="9.140625" style="5"/>
    <col min="24" max="24" width="14.140625" customWidth="1"/>
  </cols>
  <sheetData>
    <row r="1" spans="1:24" x14ac:dyDescent="0.25">
      <c r="A1" t="s">
        <v>54</v>
      </c>
    </row>
    <row r="2" spans="1:24" x14ac:dyDescent="0.25">
      <c r="B2" s="3" t="s">
        <v>52</v>
      </c>
      <c r="C2" s="3"/>
      <c r="D2" s="3"/>
      <c r="E2" s="3"/>
      <c r="F2" s="3"/>
      <c r="G2" s="3"/>
      <c r="H2" s="3"/>
      <c r="I2" s="3"/>
      <c r="J2" s="3"/>
    </row>
    <row r="3" spans="1:24" x14ac:dyDescent="0.25">
      <c r="B3" s="4" t="s">
        <v>53</v>
      </c>
      <c r="C3" s="4"/>
      <c r="D3" s="4"/>
      <c r="E3" s="4"/>
      <c r="F3" s="4"/>
      <c r="G3" s="4"/>
      <c r="H3" s="4"/>
      <c r="I3" s="4"/>
      <c r="J3" s="4"/>
    </row>
    <row r="4" spans="1:24" x14ac:dyDescent="0.25">
      <c r="B4" s="9" t="s">
        <v>72</v>
      </c>
      <c r="C4" s="9"/>
      <c r="D4" s="9"/>
      <c r="E4" s="9"/>
      <c r="F4" s="9"/>
      <c r="G4" s="9"/>
      <c r="H4" s="9"/>
      <c r="I4" s="9"/>
      <c r="J4" s="9"/>
    </row>
    <row r="7" spans="1:24" x14ac:dyDescent="0.25">
      <c r="A7" t="s">
        <v>73</v>
      </c>
      <c r="D7" t="s">
        <v>38</v>
      </c>
      <c r="E7" s="1" t="s">
        <v>29</v>
      </c>
      <c r="F7" t="s">
        <v>43</v>
      </c>
      <c r="I7" t="s">
        <v>39</v>
      </c>
      <c r="J7" t="s">
        <v>38</v>
      </c>
      <c r="K7" t="s">
        <v>45</v>
      </c>
      <c r="L7" s="5" t="s">
        <v>60</v>
      </c>
      <c r="M7" s="5" t="s">
        <v>44</v>
      </c>
      <c r="N7" s="5" t="s">
        <v>43</v>
      </c>
      <c r="O7" t="s">
        <v>41</v>
      </c>
      <c r="Q7" t="s">
        <v>40</v>
      </c>
      <c r="R7" t="s">
        <v>42</v>
      </c>
      <c r="S7" t="s">
        <v>55</v>
      </c>
      <c r="T7" t="s">
        <v>59</v>
      </c>
      <c r="U7" t="s">
        <v>56</v>
      </c>
      <c r="V7" t="s">
        <v>58</v>
      </c>
      <c r="W7" s="5" t="s">
        <v>68</v>
      </c>
      <c r="X7" t="s">
        <v>70</v>
      </c>
    </row>
    <row r="8" spans="1:24" x14ac:dyDescent="0.25">
      <c r="A8" t="s">
        <v>1</v>
      </c>
      <c r="B8" t="s">
        <v>2</v>
      </c>
      <c r="C8" s="1"/>
    </row>
    <row r="9" spans="1:24" x14ac:dyDescent="0.25">
      <c r="A9" t="s">
        <v>3</v>
      </c>
      <c r="B9" s="2">
        <v>27365</v>
      </c>
      <c r="C9">
        <v>1.6</v>
      </c>
      <c r="D9">
        <v>3</v>
      </c>
      <c r="E9">
        <v>3</v>
      </c>
      <c r="G9">
        <v>1</v>
      </c>
      <c r="H9" t="s">
        <v>37</v>
      </c>
      <c r="I9" s="3">
        <f>C9</f>
        <v>1.6</v>
      </c>
      <c r="J9" s="3">
        <f>C9+D9</f>
        <v>4.5999999999999996</v>
      </c>
      <c r="K9" s="3">
        <f>C9*1+D9+E9</f>
        <v>7.6</v>
      </c>
      <c r="M9" s="5">
        <f>C9*G9+E9</f>
        <v>4.5999999999999996</v>
      </c>
      <c r="O9" s="5" t="s">
        <v>30</v>
      </c>
      <c r="P9" s="5">
        <v>2.2999999999999998</v>
      </c>
      <c r="Q9" s="3">
        <v>0.5</v>
      </c>
      <c r="R9">
        <v>1.5</v>
      </c>
      <c r="S9" s="3">
        <v>0.8</v>
      </c>
      <c r="T9" s="3">
        <v>3.8</v>
      </c>
      <c r="U9" s="3">
        <v>0.5</v>
      </c>
      <c r="V9" s="3">
        <v>3</v>
      </c>
      <c r="X9" s="3">
        <f>S9+D9+E9</f>
        <v>6.8</v>
      </c>
    </row>
    <row r="10" spans="1:24" x14ac:dyDescent="0.25">
      <c r="B10" s="2"/>
      <c r="C10">
        <v>1.6</v>
      </c>
      <c r="D10">
        <v>3</v>
      </c>
      <c r="E10">
        <v>3</v>
      </c>
      <c r="G10">
        <v>2</v>
      </c>
      <c r="H10" t="s">
        <v>37</v>
      </c>
      <c r="I10" s="3">
        <f t="shared" ref="I10" si="0">C10*G10</f>
        <v>3.2</v>
      </c>
      <c r="J10" s="3">
        <f t="shared" ref="J10" si="1">C10*G10+D10</f>
        <v>6.2</v>
      </c>
      <c r="K10" s="3">
        <f>C10*2+D10+E10</f>
        <v>9.1999999999999993</v>
      </c>
      <c r="M10" s="5">
        <f t="shared" ref="M10:M15" si="2">C10*G10+E10</f>
        <v>6.2</v>
      </c>
      <c r="O10" s="5" t="s">
        <v>31</v>
      </c>
      <c r="P10" s="5">
        <v>4.3</v>
      </c>
      <c r="Q10" s="5">
        <v>1</v>
      </c>
    </row>
    <row r="11" spans="1:24" x14ac:dyDescent="0.25">
      <c r="B11" s="2"/>
      <c r="C11">
        <v>1.6</v>
      </c>
      <c r="D11">
        <v>3</v>
      </c>
      <c r="E11">
        <v>3</v>
      </c>
      <c r="G11">
        <v>3</v>
      </c>
      <c r="H11" t="s">
        <v>37</v>
      </c>
      <c r="I11" s="3">
        <f>C9*3</f>
        <v>4.8000000000000007</v>
      </c>
      <c r="J11" s="3">
        <f>C9*3+D9</f>
        <v>7.8000000000000007</v>
      </c>
      <c r="K11" s="5">
        <f>C11*3+D11+E11</f>
        <v>10.8</v>
      </c>
      <c r="M11" s="5">
        <f t="shared" si="2"/>
        <v>7.8000000000000007</v>
      </c>
      <c r="O11" s="5" t="s">
        <v>32</v>
      </c>
      <c r="P11" s="5">
        <v>5.5</v>
      </c>
      <c r="Q11" s="5">
        <v>3</v>
      </c>
    </row>
    <row r="12" spans="1:24" x14ac:dyDescent="0.25">
      <c r="B12" s="2"/>
      <c r="C12">
        <v>1.6</v>
      </c>
      <c r="D12">
        <v>3</v>
      </c>
      <c r="E12">
        <v>3</v>
      </c>
      <c r="G12">
        <v>4</v>
      </c>
      <c r="H12" t="s">
        <v>37</v>
      </c>
      <c r="I12" s="3">
        <f>C9*4</f>
        <v>6.4</v>
      </c>
      <c r="J12" s="5">
        <f>C9*4+D9</f>
        <v>9.4</v>
      </c>
      <c r="K12" s="3">
        <f>C12*4+D12+E12</f>
        <v>12.4</v>
      </c>
      <c r="M12" s="5">
        <f t="shared" si="2"/>
        <v>9.4</v>
      </c>
      <c r="O12" s="5" t="s">
        <v>33</v>
      </c>
      <c r="P12" s="5">
        <v>12.6</v>
      </c>
      <c r="Q12" s="5">
        <v>4</v>
      </c>
    </row>
    <row r="13" spans="1:24" x14ac:dyDescent="0.25">
      <c r="B13" s="2"/>
      <c r="C13">
        <v>1.6</v>
      </c>
      <c r="D13">
        <v>3</v>
      </c>
      <c r="E13">
        <v>3</v>
      </c>
      <c r="G13">
        <v>5</v>
      </c>
      <c r="H13" t="s">
        <v>37</v>
      </c>
      <c r="I13" s="3">
        <f>C9*5</f>
        <v>8</v>
      </c>
      <c r="J13" s="5">
        <f>C9*5+D9</f>
        <v>11</v>
      </c>
      <c r="K13" s="3">
        <f>C13*5+D13+E13</f>
        <v>14</v>
      </c>
      <c r="M13" s="5">
        <f t="shared" si="2"/>
        <v>11</v>
      </c>
      <c r="O13" s="5" t="s">
        <v>34</v>
      </c>
      <c r="P13" s="5">
        <v>23.6</v>
      </c>
      <c r="Q13" s="5">
        <v>4</v>
      </c>
    </row>
    <row r="14" spans="1:24" x14ac:dyDescent="0.25">
      <c r="B14" s="2"/>
      <c r="C14">
        <v>1.6</v>
      </c>
      <c r="D14">
        <v>3</v>
      </c>
      <c r="E14">
        <v>3</v>
      </c>
      <c r="G14">
        <v>6</v>
      </c>
      <c r="H14" t="s">
        <v>37</v>
      </c>
      <c r="I14" s="3">
        <f>C9*6</f>
        <v>9.6000000000000014</v>
      </c>
      <c r="J14" s="5">
        <f>C9*6+D9</f>
        <v>12.600000000000001</v>
      </c>
      <c r="K14" s="5">
        <f>C14*6+D14+E14</f>
        <v>15.600000000000001</v>
      </c>
      <c r="M14" s="5">
        <f t="shared" si="2"/>
        <v>12.600000000000001</v>
      </c>
      <c r="O14" s="5" t="s">
        <v>35</v>
      </c>
      <c r="P14" s="5">
        <v>39.299999999999997</v>
      </c>
      <c r="Q14" s="5">
        <v>9</v>
      </c>
    </row>
    <row r="15" spans="1:24" x14ac:dyDescent="0.25">
      <c r="B15" s="2"/>
      <c r="C15">
        <v>1.6</v>
      </c>
      <c r="D15">
        <v>3</v>
      </c>
      <c r="E15">
        <v>3</v>
      </c>
      <c r="G15">
        <v>7</v>
      </c>
      <c r="H15" t="s">
        <v>37</v>
      </c>
      <c r="I15" s="5">
        <f>C9*7</f>
        <v>11.200000000000001</v>
      </c>
      <c r="J15" s="5">
        <f>C9*7+D9</f>
        <v>14.200000000000001</v>
      </c>
      <c r="K15" s="5">
        <f>C15*7+D15+E15</f>
        <v>17.200000000000003</v>
      </c>
      <c r="M15" s="5">
        <f t="shared" si="2"/>
        <v>14.200000000000001</v>
      </c>
      <c r="O15" s="5" t="s">
        <v>36</v>
      </c>
      <c r="P15" s="5">
        <v>63</v>
      </c>
      <c r="Q15" s="5">
        <v>15</v>
      </c>
    </row>
    <row r="16" spans="1:24" x14ac:dyDescent="0.25">
      <c r="B16" s="2"/>
      <c r="I16" s="5"/>
      <c r="J16" s="5"/>
      <c r="K16" s="5"/>
      <c r="O16" s="5"/>
      <c r="P16" s="5"/>
      <c r="Q16" s="5"/>
    </row>
    <row r="17" spans="1:18" x14ac:dyDescent="0.25">
      <c r="A17" t="s">
        <v>4</v>
      </c>
      <c r="B17" s="2">
        <v>29017</v>
      </c>
      <c r="C17">
        <v>2.5</v>
      </c>
      <c r="D17">
        <v>6</v>
      </c>
      <c r="E17" s="1">
        <v>3</v>
      </c>
      <c r="F17">
        <v>4</v>
      </c>
      <c r="G17">
        <v>1</v>
      </c>
      <c r="H17" t="s">
        <v>37</v>
      </c>
      <c r="I17" s="3">
        <f>C17*G17</f>
        <v>2.5</v>
      </c>
      <c r="J17" s="3">
        <f>C17*G17+D17</f>
        <v>8.5</v>
      </c>
      <c r="K17" s="5">
        <f>C17*G17+D17+E17</f>
        <v>11.5</v>
      </c>
      <c r="L17" s="3">
        <f>C17*G17+D17+F17</f>
        <v>12.5</v>
      </c>
      <c r="M17" s="5">
        <f>C17*G17+E17</f>
        <v>5.5</v>
      </c>
      <c r="N17" s="5">
        <f>C17*G17+F17</f>
        <v>6.5</v>
      </c>
      <c r="O17" s="5" t="s">
        <v>30</v>
      </c>
      <c r="P17" s="3">
        <v>3</v>
      </c>
      <c r="Q17" s="3">
        <v>1.5</v>
      </c>
      <c r="R17" s="3">
        <v>2</v>
      </c>
    </row>
    <row r="18" spans="1:18" x14ac:dyDescent="0.25">
      <c r="B18" s="2"/>
      <c r="C18">
        <v>2.5</v>
      </c>
      <c r="D18">
        <v>6</v>
      </c>
      <c r="E18" s="1">
        <v>3</v>
      </c>
      <c r="F18">
        <v>4</v>
      </c>
      <c r="G18">
        <v>2</v>
      </c>
      <c r="H18" t="s">
        <v>37</v>
      </c>
      <c r="I18" s="3">
        <f t="shared" ref="I18:I23" si="3">C18*G18</f>
        <v>5</v>
      </c>
      <c r="J18" s="3">
        <f t="shared" ref="J18:J23" si="4">C18*G18+D18</f>
        <v>11</v>
      </c>
      <c r="K18" s="3">
        <f>C18*G18+D18+E18</f>
        <v>14</v>
      </c>
      <c r="L18" s="3">
        <f t="shared" ref="L18:L31" si="5">C18*G18+D18+F18</f>
        <v>15</v>
      </c>
      <c r="M18" s="5">
        <f t="shared" ref="M18:M23" si="6">C18*G18+E18</f>
        <v>8</v>
      </c>
      <c r="N18" s="5">
        <f t="shared" ref="N18:N23" si="7">C18*G18+F18</f>
        <v>9</v>
      </c>
      <c r="O18" s="5" t="s">
        <v>31</v>
      </c>
      <c r="P18" s="5">
        <v>5</v>
      </c>
      <c r="Q18" s="5"/>
    </row>
    <row r="19" spans="1:18" x14ac:dyDescent="0.25">
      <c r="B19" s="2"/>
      <c r="C19">
        <v>2.5</v>
      </c>
      <c r="D19">
        <v>6</v>
      </c>
      <c r="E19" s="1">
        <v>3</v>
      </c>
      <c r="F19">
        <v>4</v>
      </c>
      <c r="G19">
        <v>3</v>
      </c>
      <c r="H19" t="s">
        <v>37</v>
      </c>
      <c r="I19" s="3">
        <f t="shared" si="3"/>
        <v>7.5</v>
      </c>
      <c r="J19" s="3">
        <f t="shared" si="4"/>
        <v>13.5</v>
      </c>
      <c r="K19" s="5">
        <f t="shared" ref="K19:K23" si="8">C19*G19+D19+E19</f>
        <v>16.5</v>
      </c>
      <c r="L19" s="5">
        <f t="shared" si="5"/>
        <v>17.5</v>
      </c>
      <c r="M19" s="5">
        <f t="shared" si="6"/>
        <v>10.5</v>
      </c>
      <c r="N19" s="5">
        <f t="shared" si="7"/>
        <v>11.5</v>
      </c>
      <c r="O19" s="5" t="s">
        <v>32</v>
      </c>
      <c r="P19" s="5">
        <v>6.5</v>
      </c>
      <c r="Q19" s="5"/>
    </row>
    <row r="20" spans="1:18" x14ac:dyDescent="0.25">
      <c r="B20" s="2"/>
      <c r="C20">
        <v>2.5</v>
      </c>
      <c r="D20">
        <v>6</v>
      </c>
      <c r="E20" s="1">
        <v>3</v>
      </c>
      <c r="F20">
        <v>4</v>
      </c>
      <c r="G20">
        <v>4</v>
      </c>
      <c r="H20" t="s">
        <v>37</v>
      </c>
      <c r="I20" s="3">
        <f t="shared" si="3"/>
        <v>10</v>
      </c>
      <c r="J20" s="5">
        <f t="shared" si="4"/>
        <v>16</v>
      </c>
      <c r="K20" s="5">
        <f t="shared" si="8"/>
        <v>19</v>
      </c>
      <c r="L20" s="5">
        <f t="shared" si="5"/>
        <v>20</v>
      </c>
      <c r="M20" s="5">
        <f t="shared" si="6"/>
        <v>13</v>
      </c>
      <c r="N20" s="5">
        <f t="shared" si="7"/>
        <v>14</v>
      </c>
      <c r="O20" s="5" t="s">
        <v>33</v>
      </c>
      <c r="P20" s="5">
        <v>13</v>
      </c>
      <c r="Q20" s="5"/>
    </row>
    <row r="21" spans="1:18" x14ac:dyDescent="0.25">
      <c r="B21" s="2"/>
      <c r="C21">
        <v>2.5</v>
      </c>
      <c r="D21">
        <v>6</v>
      </c>
      <c r="E21" s="1">
        <v>3</v>
      </c>
      <c r="F21">
        <v>4</v>
      </c>
      <c r="G21">
        <v>5</v>
      </c>
      <c r="H21" t="s">
        <v>37</v>
      </c>
      <c r="I21" s="5">
        <f t="shared" si="3"/>
        <v>12.5</v>
      </c>
      <c r="J21" s="5">
        <f t="shared" si="4"/>
        <v>18.5</v>
      </c>
      <c r="K21" s="5">
        <f t="shared" si="8"/>
        <v>21.5</v>
      </c>
      <c r="L21" s="5">
        <f t="shared" si="5"/>
        <v>22.5</v>
      </c>
      <c r="M21" s="5">
        <f t="shared" si="6"/>
        <v>15.5</v>
      </c>
      <c r="N21" s="5">
        <f t="shared" si="7"/>
        <v>16.5</v>
      </c>
      <c r="O21" s="5" t="s">
        <v>34</v>
      </c>
      <c r="P21" s="5">
        <v>26</v>
      </c>
      <c r="Q21" s="5"/>
    </row>
    <row r="22" spans="1:18" x14ac:dyDescent="0.25">
      <c r="B22" s="2"/>
      <c r="C22">
        <v>2.5</v>
      </c>
      <c r="D22">
        <v>6</v>
      </c>
      <c r="E22" s="1">
        <v>3</v>
      </c>
      <c r="F22">
        <v>4</v>
      </c>
      <c r="G22">
        <v>6</v>
      </c>
      <c r="H22" t="s">
        <v>37</v>
      </c>
      <c r="I22" s="5">
        <f t="shared" si="3"/>
        <v>15</v>
      </c>
      <c r="J22" s="5">
        <f t="shared" si="4"/>
        <v>21</v>
      </c>
      <c r="K22" s="5">
        <f t="shared" si="8"/>
        <v>24</v>
      </c>
      <c r="L22" s="3">
        <f t="shared" si="5"/>
        <v>25</v>
      </c>
      <c r="M22" s="5">
        <f t="shared" si="6"/>
        <v>18</v>
      </c>
      <c r="N22" s="5">
        <f t="shared" si="7"/>
        <v>19</v>
      </c>
      <c r="O22" s="5" t="s">
        <v>35</v>
      </c>
      <c r="P22" s="5">
        <v>45</v>
      </c>
      <c r="Q22" s="5"/>
    </row>
    <row r="23" spans="1:18" x14ac:dyDescent="0.25">
      <c r="B23" s="2"/>
      <c r="C23">
        <v>2.5</v>
      </c>
      <c r="D23">
        <v>6</v>
      </c>
      <c r="E23" s="1">
        <v>3</v>
      </c>
      <c r="F23">
        <v>4</v>
      </c>
      <c r="G23">
        <v>7</v>
      </c>
      <c r="H23" t="s">
        <v>37</v>
      </c>
      <c r="I23" s="5">
        <f t="shared" si="3"/>
        <v>17.5</v>
      </c>
      <c r="J23" s="3">
        <f t="shared" si="4"/>
        <v>23.5</v>
      </c>
      <c r="K23" s="5">
        <f t="shared" si="8"/>
        <v>26.5</v>
      </c>
      <c r="L23" s="5">
        <f t="shared" si="5"/>
        <v>27.5</v>
      </c>
      <c r="M23" s="5">
        <f t="shared" si="6"/>
        <v>20.5</v>
      </c>
      <c r="N23" s="5">
        <f t="shared" si="7"/>
        <v>21.5</v>
      </c>
      <c r="O23" s="5" t="s">
        <v>36</v>
      </c>
      <c r="P23" s="5">
        <v>73.5</v>
      </c>
      <c r="Q23" s="5"/>
    </row>
    <row r="24" spans="1:18" x14ac:dyDescent="0.25">
      <c r="B24" s="2"/>
      <c r="E24" s="1"/>
      <c r="I24" s="5"/>
      <c r="J24" s="5"/>
      <c r="K24" s="5"/>
      <c r="O24" s="5"/>
      <c r="P24" s="5"/>
      <c r="Q24" s="5"/>
    </row>
    <row r="25" spans="1:18" x14ac:dyDescent="0.25">
      <c r="A25" t="s">
        <v>5</v>
      </c>
      <c r="B25" s="2">
        <v>29587</v>
      </c>
      <c r="C25">
        <v>4</v>
      </c>
      <c r="D25">
        <v>10</v>
      </c>
      <c r="E25">
        <v>5</v>
      </c>
      <c r="F25" s="9">
        <v>6</v>
      </c>
      <c r="G25">
        <v>1</v>
      </c>
      <c r="H25" t="s">
        <v>37</v>
      </c>
      <c r="I25" s="3">
        <f>C25*G25</f>
        <v>4</v>
      </c>
      <c r="J25" s="3">
        <f t="shared" ref="J25:J31" si="9">C25*G25+D25</f>
        <v>14</v>
      </c>
      <c r="K25" s="3">
        <f>C25*G25+D25+E25</f>
        <v>19</v>
      </c>
      <c r="L25" s="3">
        <f t="shared" si="5"/>
        <v>20</v>
      </c>
      <c r="M25" s="5">
        <f>C25*G25+E25</f>
        <v>9</v>
      </c>
      <c r="O25" s="5" t="s">
        <v>30</v>
      </c>
      <c r="P25" s="3">
        <v>4</v>
      </c>
      <c r="Q25" s="5"/>
      <c r="R25" s="3">
        <v>2.5</v>
      </c>
    </row>
    <row r="26" spans="1:18" x14ac:dyDescent="0.25">
      <c r="B26" s="2"/>
      <c r="C26">
        <v>4</v>
      </c>
      <c r="D26">
        <v>10</v>
      </c>
      <c r="E26">
        <v>5</v>
      </c>
      <c r="F26" s="9">
        <v>6</v>
      </c>
      <c r="G26">
        <v>2</v>
      </c>
      <c r="H26" t="s">
        <v>37</v>
      </c>
      <c r="I26" s="3">
        <f t="shared" ref="I26:I31" si="10">C26*G26</f>
        <v>8</v>
      </c>
      <c r="J26" s="3">
        <f>C26*G26+D26</f>
        <v>18</v>
      </c>
      <c r="K26" s="3">
        <f t="shared" ref="K26:K31" si="11">C26*G26+D26+E26</f>
        <v>23</v>
      </c>
      <c r="L26" s="5">
        <f t="shared" si="5"/>
        <v>24</v>
      </c>
      <c r="M26" s="5">
        <f t="shared" ref="M26:M31" si="12">C26*G26+E26</f>
        <v>13</v>
      </c>
      <c r="O26" s="5" t="s">
        <v>31</v>
      </c>
      <c r="P26" s="5">
        <v>6</v>
      </c>
      <c r="Q26" s="3">
        <v>2.5</v>
      </c>
    </row>
    <row r="27" spans="1:18" x14ac:dyDescent="0.25">
      <c r="B27" s="2"/>
      <c r="C27">
        <v>4</v>
      </c>
      <c r="D27">
        <v>10</v>
      </c>
      <c r="E27">
        <v>5</v>
      </c>
      <c r="F27" s="9">
        <v>6</v>
      </c>
      <c r="G27">
        <v>3</v>
      </c>
      <c r="H27" t="s">
        <v>37</v>
      </c>
      <c r="I27" s="3">
        <f t="shared" si="10"/>
        <v>12</v>
      </c>
      <c r="J27" s="3">
        <f t="shared" si="9"/>
        <v>22</v>
      </c>
      <c r="K27" s="5">
        <f t="shared" si="11"/>
        <v>27</v>
      </c>
      <c r="L27" s="5">
        <f t="shared" si="5"/>
        <v>28</v>
      </c>
      <c r="M27" s="5">
        <f t="shared" si="12"/>
        <v>17</v>
      </c>
      <c r="O27" s="5" t="s">
        <v>32</v>
      </c>
      <c r="P27" s="3">
        <v>8</v>
      </c>
      <c r="Q27" s="5">
        <v>3.5</v>
      </c>
    </row>
    <row r="28" spans="1:18" x14ac:dyDescent="0.25">
      <c r="B28" s="2"/>
      <c r="C28">
        <v>4</v>
      </c>
      <c r="D28">
        <v>10</v>
      </c>
      <c r="E28">
        <v>5</v>
      </c>
      <c r="F28" s="9">
        <v>6</v>
      </c>
      <c r="G28">
        <v>4</v>
      </c>
      <c r="H28" t="s">
        <v>37</v>
      </c>
      <c r="I28" s="3">
        <f t="shared" si="10"/>
        <v>16</v>
      </c>
      <c r="J28" s="3">
        <f t="shared" si="9"/>
        <v>26</v>
      </c>
      <c r="K28" s="5">
        <f t="shared" si="11"/>
        <v>31</v>
      </c>
      <c r="L28" s="5">
        <f t="shared" si="5"/>
        <v>32</v>
      </c>
      <c r="M28" s="5">
        <f t="shared" si="12"/>
        <v>21</v>
      </c>
      <c r="O28" s="5" t="s">
        <v>33</v>
      </c>
      <c r="P28" s="3">
        <v>16</v>
      </c>
      <c r="Q28" s="5">
        <v>6</v>
      </c>
    </row>
    <row r="29" spans="1:18" x14ac:dyDescent="0.25">
      <c r="B29" s="2"/>
      <c r="C29">
        <v>4</v>
      </c>
      <c r="D29">
        <v>10</v>
      </c>
      <c r="E29">
        <v>5</v>
      </c>
      <c r="F29" s="9">
        <v>6</v>
      </c>
      <c r="G29">
        <v>5</v>
      </c>
      <c r="H29" t="s">
        <v>37</v>
      </c>
      <c r="I29" s="5">
        <f t="shared" si="10"/>
        <v>20</v>
      </c>
      <c r="J29" s="3">
        <f t="shared" si="9"/>
        <v>30</v>
      </c>
      <c r="K29" s="5">
        <f t="shared" si="11"/>
        <v>35</v>
      </c>
      <c r="L29" s="5">
        <f t="shared" si="5"/>
        <v>36</v>
      </c>
      <c r="M29" s="5">
        <f t="shared" si="12"/>
        <v>25</v>
      </c>
      <c r="O29" s="5" t="s">
        <v>34</v>
      </c>
      <c r="P29" s="5">
        <v>32</v>
      </c>
      <c r="Q29" s="5">
        <v>11</v>
      </c>
    </row>
    <row r="30" spans="1:18" x14ac:dyDescent="0.25">
      <c r="B30" s="2"/>
      <c r="C30">
        <v>4</v>
      </c>
      <c r="D30">
        <v>10</v>
      </c>
      <c r="E30">
        <v>5</v>
      </c>
      <c r="F30" s="9">
        <v>6</v>
      </c>
      <c r="G30">
        <v>6</v>
      </c>
      <c r="H30" t="s">
        <v>37</v>
      </c>
      <c r="I30" s="5">
        <f t="shared" si="10"/>
        <v>24</v>
      </c>
      <c r="J30" s="5">
        <f t="shared" si="9"/>
        <v>34</v>
      </c>
      <c r="K30" s="5">
        <f t="shared" si="11"/>
        <v>39</v>
      </c>
      <c r="L30" s="5">
        <f t="shared" si="5"/>
        <v>40</v>
      </c>
      <c r="M30" s="5">
        <f t="shared" si="12"/>
        <v>29</v>
      </c>
      <c r="O30" s="5" t="s">
        <v>35</v>
      </c>
      <c r="P30" s="5">
        <v>56</v>
      </c>
      <c r="Q30" s="5">
        <v>18</v>
      </c>
    </row>
    <row r="31" spans="1:18" x14ac:dyDescent="0.25">
      <c r="B31" s="2"/>
      <c r="C31">
        <v>4</v>
      </c>
      <c r="D31">
        <v>10</v>
      </c>
      <c r="E31">
        <v>5</v>
      </c>
      <c r="F31" s="9">
        <v>6</v>
      </c>
      <c r="G31">
        <v>7</v>
      </c>
      <c r="H31" t="s">
        <v>37</v>
      </c>
      <c r="I31" s="5">
        <f t="shared" si="10"/>
        <v>28</v>
      </c>
      <c r="J31" s="5">
        <f t="shared" si="9"/>
        <v>38</v>
      </c>
      <c r="K31" s="5">
        <f t="shared" si="11"/>
        <v>43</v>
      </c>
      <c r="L31" s="5">
        <f t="shared" si="5"/>
        <v>44</v>
      </c>
      <c r="M31" s="5">
        <f t="shared" si="12"/>
        <v>33</v>
      </c>
      <c r="O31" s="5" t="s">
        <v>36</v>
      </c>
      <c r="P31" s="5">
        <v>92</v>
      </c>
      <c r="Q31" s="5">
        <v>25</v>
      </c>
    </row>
    <row r="32" spans="1:18" x14ac:dyDescent="0.25">
      <c r="B32" s="2"/>
      <c r="C32">
        <v>4</v>
      </c>
      <c r="D32">
        <v>10</v>
      </c>
      <c r="E32">
        <v>5</v>
      </c>
      <c r="F32" s="9">
        <v>6</v>
      </c>
      <c r="G32">
        <v>15</v>
      </c>
      <c r="H32" t="s">
        <v>37</v>
      </c>
      <c r="I32" s="7">
        <f t="shared" ref="I32" si="13">C32*G32</f>
        <v>60</v>
      </c>
      <c r="J32" s="5">
        <f t="shared" ref="J32" si="14">C32*G32+D32</f>
        <v>70</v>
      </c>
      <c r="K32" s="5">
        <f t="shared" ref="K32" si="15">C32*G32+D32+E32</f>
        <v>75</v>
      </c>
      <c r="L32" s="5">
        <f t="shared" ref="L32" si="16">C32*G32+D32+F32</f>
        <v>76</v>
      </c>
      <c r="M32" s="5">
        <f t="shared" ref="M32" si="17">C32*G32+E32</f>
        <v>65</v>
      </c>
      <c r="O32" s="5"/>
      <c r="P32" s="5"/>
      <c r="Q32" s="5"/>
    </row>
    <row r="33" spans="1:18" x14ac:dyDescent="0.25">
      <c r="B33" s="2"/>
      <c r="I33" s="5"/>
      <c r="J33" s="5"/>
      <c r="K33" s="5"/>
      <c r="O33" s="5"/>
      <c r="P33" s="5"/>
      <c r="Q33" s="5"/>
    </row>
    <row r="34" spans="1:18" x14ac:dyDescent="0.25">
      <c r="A34" t="s">
        <v>6</v>
      </c>
      <c r="B34" s="2">
        <v>30233</v>
      </c>
      <c r="C34">
        <v>8</v>
      </c>
      <c r="D34">
        <v>20</v>
      </c>
      <c r="E34">
        <v>10</v>
      </c>
      <c r="G34">
        <v>1</v>
      </c>
      <c r="H34" t="s">
        <v>37</v>
      </c>
      <c r="I34" s="3">
        <f>C34*G34</f>
        <v>8</v>
      </c>
      <c r="J34" s="5">
        <f>C34*G34+D34</f>
        <v>28</v>
      </c>
      <c r="K34" s="3">
        <f>C34*G34+D34+E34</f>
        <v>38</v>
      </c>
      <c r="M34" s="5">
        <f>C34*G34+E34</f>
        <v>18</v>
      </c>
      <c r="O34" s="5" t="s">
        <v>30</v>
      </c>
      <c r="P34" s="5">
        <v>8</v>
      </c>
      <c r="Q34" s="5"/>
      <c r="R34" s="5">
        <v>5</v>
      </c>
    </row>
    <row r="35" spans="1:18" x14ac:dyDescent="0.25">
      <c r="B35" s="2"/>
      <c r="C35">
        <v>8</v>
      </c>
      <c r="D35">
        <v>20</v>
      </c>
      <c r="E35">
        <v>10</v>
      </c>
      <c r="G35">
        <v>2</v>
      </c>
      <c r="H35" t="s">
        <v>37</v>
      </c>
      <c r="I35" s="5">
        <f t="shared" ref="I35:I40" si="18">C35*G35</f>
        <v>16</v>
      </c>
      <c r="J35" s="5">
        <f t="shared" ref="J35:J40" si="19">C35*G35+D35</f>
        <v>36</v>
      </c>
      <c r="K35" s="5">
        <f t="shared" ref="K35:K40" si="20">C35*G35+D35+E35</f>
        <v>46</v>
      </c>
      <c r="M35" s="5">
        <f t="shared" ref="M35:M40" si="21">C35*G35+E35</f>
        <v>26</v>
      </c>
      <c r="O35" s="5" t="s">
        <v>31</v>
      </c>
      <c r="P35" s="3">
        <v>12</v>
      </c>
      <c r="Q35" s="5">
        <v>5</v>
      </c>
    </row>
    <row r="36" spans="1:18" x14ac:dyDescent="0.25">
      <c r="B36" s="2"/>
      <c r="C36">
        <v>8</v>
      </c>
      <c r="D36">
        <v>20</v>
      </c>
      <c r="E36">
        <v>10</v>
      </c>
      <c r="G36">
        <v>3</v>
      </c>
      <c r="H36" t="s">
        <v>37</v>
      </c>
      <c r="I36" s="5">
        <f t="shared" si="18"/>
        <v>24</v>
      </c>
      <c r="J36" s="5">
        <f t="shared" si="19"/>
        <v>44</v>
      </c>
      <c r="K36" s="5">
        <f t="shared" si="20"/>
        <v>54</v>
      </c>
      <c r="M36" s="5">
        <f t="shared" si="21"/>
        <v>34</v>
      </c>
      <c r="O36" s="5" t="s">
        <v>32</v>
      </c>
      <c r="P36" s="5">
        <v>16</v>
      </c>
      <c r="Q36" s="5">
        <v>7</v>
      </c>
    </row>
    <row r="37" spans="1:18" x14ac:dyDescent="0.25">
      <c r="B37" s="2"/>
      <c r="C37">
        <v>8</v>
      </c>
      <c r="D37">
        <v>20</v>
      </c>
      <c r="E37">
        <v>10</v>
      </c>
      <c r="G37">
        <v>4</v>
      </c>
      <c r="H37" t="s">
        <v>37</v>
      </c>
      <c r="I37" s="5">
        <f t="shared" si="18"/>
        <v>32</v>
      </c>
      <c r="J37" s="5">
        <f t="shared" si="19"/>
        <v>52</v>
      </c>
      <c r="K37" s="5">
        <f t="shared" si="20"/>
        <v>62</v>
      </c>
      <c r="M37" s="5">
        <f t="shared" si="21"/>
        <v>42</v>
      </c>
      <c r="O37" s="5" t="s">
        <v>33</v>
      </c>
      <c r="P37" s="5">
        <v>32</v>
      </c>
      <c r="Q37" s="5">
        <v>12</v>
      </c>
    </row>
    <row r="38" spans="1:18" x14ac:dyDescent="0.25">
      <c r="B38" s="2"/>
      <c r="C38">
        <v>8</v>
      </c>
      <c r="D38">
        <v>20</v>
      </c>
      <c r="E38">
        <v>10</v>
      </c>
      <c r="G38">
        <v>5</v>
      </c>
      <c r="H38" t="s">
        <v>37</v>
      </c>
      <c r="I38" s="5">
        <f t="shared" si="18"/>
        <v>40</v>
      </c>
      <c r="J38" s="5">
        <f t="shared" si="19"/>
        <v>60</v>
      </c>
      <c r="K38" s="5">
        <f t="shared" si="20"/>
        <v>70</v>
      </c>
      <c r="M38" s="5">
        <f t="shared" si="21"/>
        <v>50</v>
      </c>
      <c r="O38" s="5" t="s">
        <v>34</v>
      </c>
      <c r="P38" s="5">
        <v>64</v>
      </c>
      <c r="Q38" s="5">
        <v>22</v>
      </c>
    </row>
    <row r="39" spans="1:18" x14ac:dyDescent="0.25">
      <c r="B39" s="2"/>
      <c r="C39">
        <v>8</v>
      </c>
      <c r="D39">
        <v>20</v>
      </c>
      <c r="E39">
        <v>10</v>
      </c>
      <c r="G39">
        <v>6</v>
      </c>
      <c r="H39" t="s">
        <v>37</v>
      </c>
      <c r="I39" s="5">
        <f t="shared" si="18"/>
        <v>48</v>
      </c>
      <c r="J39" s="5">
        <f t="shared" si="19"/>
        <v>68</v>
      </c>
      <c r="K39" s="5">
        <f t="shared" si="20"/>
        <v>78</v>
      </c>
      <c r="M39" s="5">
        <f t="shared" si="21"/>
        <v>58</v>
      </c>
      <c r="O39" s="5" t="s">
        <v>35</v>
      </c>
      <c r="P39" s="5">
        <v>112</v>
      </c>
      <c r="Q39" s="5">
        <v>36</v>
      </c>
    </row>
    <row r="40" spans="1:18" x14ac:dyDescent="0.25">
      <c r="B40" s="2"/>
      <c r="C40">
        <v>8</v>
      </c>
      <c r="D40">
        <v>20</v>
      </c>
      <c r="E40">
        <v>10</v>
      </c>
      <c r="G40">
        <v>7</v>
      </c>
      <c r="H40" t="s">
        <v>37</v>
      </c>
      <c r="I40" s="5">
        <f t="shared" si="18"/>
        <v>56</v>
      </c>
      <c r="J40" s="5">
        <f t="shared" si="19"/>
        <v>76</v>
      </c>
      <c r="K40" s="5">
        <f t="shared" si="20"/>
        <v>86</v>
      </c>
      <c r="M40" s="5">
        <f t="shared" si="21"/>
        <v>66</v>
      </c>
      <c r="O40" s="5" t="s">
        <v>36</v>
      </c>
      <c r="P40" s="5">
        <v>184</v>
      </c>
      <c r="Q40" s="5">
        <v>50</v>
      </c>
    </row>
    <row r="41" spans="1:18" x14ac:dyDescent="0.25">
      <c r="B41" s="2"/>
      <c r="I41" s="5"/>
      <c r="J41" s="5"/>
      <c r="K41" s="5"/>
      <c r="O41" s="5"/>
      <c r="P41" s="5"/>
      <c r="Q41" s="5"/>
    </row>
    <row r="42" spans="1:18" x14ac:dyDescent="0.25">
      <c r="A42" t="s">
        <v>7</v>
      </c>
      <c r="B42" s="2">
        <v>30317</v>
      </c>
      <c r="C42">
        <v>13</v>
      </c>
      <c r="D42">
        <v>35</v>
      </c>
      <c r="E42">
        <v>25</v>
      </c>
      <c r="G42" s="5">
        <v>1</v>
      </c>
      <c r="H42" s="5" t="s">
        <v>37</v>
      </c>
      <c r="I42" s="3">
        <f>C42*G42</f>
        <v>13</v>
      </c>
      <c r="J42" s="3">
        <f>C42*G42+D42</f>
        <v>48</v>
      </c>
      <c r="K42" s="3">
        <f>C42*G42+D42+E42</f>
        <v>73</v>
      </c>
      <c r="M42" s="5">
        <f>C42*G42+E42</f>
        <v>38</v>
      </c>
      <c r="O42" s="5" t="s">
        <v>30</v>
      </c>
      <c r="P42" s="5">
        <v>13</v>
      </c>
      <c r="Q42" s="5"/>
      <c r="R42">
        <v>9</v>
      </c>
    </row>
    <row r="43" spans="1:18" x14ac:dyDescent="0.25">
      <c r="B43" s="2"/>
      <c r="C43">
        <v>13</v>
      </c>
      <c r="D43">
        <v>35</v>
      </c>
      <c r="E43">
        <v>25</v>
      </c>
      <c r="G43" s="5">
        <v>2</v>
      </c>
      <c r="H43" s="5" t="s">
        <v>37</v>
      </c>
      <c r="I43" s="3">
        <f t="shared" ref="I43:I48" si="22">C43*G43</f>
        <v>26</v>
      </c>
      <c r="J43" s="3">
        <f t="shared" ref="J43:J48" si="23">C43*G43+D43</f>
        <v>61</v>
      </c>
      <c r="K43" s="5">
        <f t="shared" ref="K43:K48" si="24">C43*G43+D43+E43</f>
        <v>86</v>
      </c>
      <c r="M43" s="5">
        <f t="shared" ref="M43:M48" si="25">C43*G43+E43</f>
        <v>51</v>
      </c>
      <c r="O43" s="5" t="s">
        <v>31</v>
      </c>
      <c r="P43" s="5"/>
      <c r="Q43" s="5">
        <v>6</v>
      </c>
    </row>
    <row r="44" spans="1:18" x14ac:dyDescent="0.25">
      <c r="B44" s="2"/>
      <c r="C44">
        <v>13</v>
      </c>
      <c r="D44">
        <v>35</v>
      </c>
      <c r="E44">
        <v>25</v>
      </c>
      <c r="G44" s="5">
        <v>3</v>
      </c>
      <c r="H44" s="5" t="s">
        <v>37</v>
      </c>
      <c r="I44" s="3">
        <f t="shared" si="22"/>
        <v>39</v>
      </c>
      <c r="J44" s="5">
        <f t="shared" si="23"/>
        <v>74</v>
      </c>
      <c r="K44" s="5">
        <f t="shared" si="24"/>
        <v>99</v>
      </c>
      <c r="M44" s="5">
        <f t="shared" si="25"/>
        <v>64</v>
      </c>
      <c r="O44" s="5" t="s">
        <v>32</v>
      </c>
      <c r="P44" s="5">
        <v>31</v>
      </c>
      <c r="Q44" s="5">
        <v>14</v>
      </c>
    </row>
    <row r="45" spans="1:18" x14ac:dyDescent="0.25">
      <c r="B45" s="2"/>
      <c r="C45">
        <v>13</v>
      </c>
      <c r="D45">
        <v>35</v>
      </c>
      <c r="E45">
        <v>25</v>
      </c>
      <c r="G45" s="5">
        <v>4</v>
      </c>
      <c r="H45" s="5" t="s">
        <v>37</v>
      </c>
      <c r="I45" s="5">
        <f t="shared" si="22"/>
        <v>52</v>
      </c>
      <c r="J45" s="5">
        <f t="shared" si="23"/>
        <v>87</v>
      </c>
      <c r="K45" s="5">
        <f t="shared" si="24"/>
        <v>112</v>
      </c>
      <c r="M45" s="5">
        <f t="shared" si="25"/>
        <v>77</v>
      </c>
      <c r="O45" s="5" t="s">
        <v>33</v>
      </c>
      <c r="P45" s="5">
        <v>62</v>
      </c>
      <c r="Q45" s="5">
        <v>26</v>
      </c>
    </row>
    <row r="46" spans="1:18" x14ac:dyDescent="0.25">
      <c r="B46" s="2"/>
      <c r="C46">
        <v>13</v>
      </c>
      <c r="D46">
        <v>35</v>
      </c>
      <c r="E46">
        <v>25</v>
      </c>
      <c r="G46" s="5">
        <v>5</v>
      </c>
      <c r="H46" s="5" t="s">
        <v>37</v>
      </c>
      <c r="I46" s="3">
        <f t="shared" si="22"/>
        <v>65</v>
      </c>
      <c r="J46" s="5">
        <f t="shared" si="23"/>
        <v>100</v>
      </c>
      <c r="K46" s="5">
        <f t="shared" si="24"/>
        <v>125</v>
      </c>
      <c r="M46" s="5">
        <f t="shared" si="25"/>
        <v>90</v>
      </c>
      <c r="O46" s="5" t="s">
        <v>34</v>
      </c>
      <c r="P46" s="5">
        <v>118</v>
      </c>
      <c r="Q46" s="5">
        <v>46</v>
      </c>
    </row>
    <row r="47" spans="1:18" x14ac:dyDescent="0.25">
      <c r="B47" s="2"/>
      <c r="C47">
        <v>13</v>
      </c>
      <c r="D47">
        <v>35</v>
      </c>
      <c r="E47">
        <v>25</v>
      </c>
      <c r="G47" s="5">
        <v>6</v>
      </c>
      <c r="H47" s="5" t="s">
        <v>37</v>
      </c>
      <c r="I47" s="5">
        <f t="shared" si="22"/>
        <v>78</v>
      </c>
      <c r="J47" s="5">
        <f t="shared" si="23"/>
        <v>113</v>
      </c>
      <c r="K47" s="5">
        <f t="shared" si="24"/>
        <v>138</v>
      </c>
      <c r="M47" s="5">
        <f t="shared" si="25"/>
        <v>103</v>
      </c>
      <c r="O47" s="5" t="s">
        <v>35</v>
      </c>
      <c r="P47" s="5">
        <v>205</v>
      </c>
      <c r="Q47" s="5">
        <v>77</v>
      </c>
    </row>
    <row r="48" spans="1:18" x14ac:dyDescent="0.25">
      <c r="B48" s="2"/>
      <c r="C48">
        <v>13</v>
      </c>
      <c r="D48">
        <v>35</v>
      </c>
      <c r="E48">
        <v>25</v>
      </c>
      <c r="G48" s="5">
        <v>7</v>
      </c>
      <c r="H48" s="5" t="s">
        <v>37</v>
      </c>
      <c r="I48" s="5">
        <f t="shared" si="22"/>
        <v>91</v>
      </c>
      <c r="J48" s="5">
        <f t="shared" si="23"/>
        <v>126</v>
      </c>
      <c r="K48" s="5">
        <f t="shared" si="24"/>
        <v>151</v>
      </c>
      <c r="M48" s="5">
        <f t="shared" si="25"/>
        <v>116</v>
      </c>
      <c r="O48" s="5" t="s">
        <v>36</v>
      </c>
      <c r="P48" s="5">
        <v>334</v>
      </c>
      <c r="Q48" s="5">
        <v>108</v>
      </c>
    </row>
    <row r="49" spans="1:24" x14ac:dyDescent="0.25">
      <c r="B49" s="2"/>
      <c r="I49" s="5"/>
      <c r="J49" s="5"/>
      <c r="K49" s="5"/>
      <c r="O49" s="5"/>
      <c r="P49" s="5"/>
      <c r="Q49" s="5"/>
    </row>
    <row r="50" spans="1:24" x14ac:dyDescent="0.25">
      <c r="A50" t="s">
        <v>8</v>
      </c>
      <c r="B50" s="2">
        <v>30498</v>
      </c>
      <c r="C50">
        <v>20</v>
      </c>
      <c r="D50">
        <v>50</v>
      </c>
      <c r="E50">
        <v>35</v>
      </c>
      <c r="G50" s="5">
        <v>1</v>
      </c>
      <c r="H50" s="5" t="s">
        <v>37</v>
      </c>
      <c r="I50" s="3">
        <f>C50*G50</f>
        <v>20</v>
      </c>
      <c r="J50" s="5">
        <f>C50*G50+D50</f>
        <v>70</v>
      </c>
      <c r="K50" s="3">
        <f>C50*G50+D50+E50</f>
        <v>105</v>
      </c>
      <c r="M50" s="5">
        <f>C50*G50+E50</f>
        <v>55</v>
      </c>
      <c r="O50" s="5" t="s">
        <v>30</v>
      </c>
      <c r="P50" s="5">
        <v>19</v>
      </c>
      <c r="Q50" s="5"/>
      <c r="R50">
        <v>13</v>
      </c>
    </row>
    <row r="51" spans="1:24" x14ac:dyDescent="0.25">
      <c r="B51" s="2"/>
      <c r="C51">
        <v>20</v>
      </c>
      <c r="D51">
        <v>50</v>
      </c>
      <c r="E51">
        <v>35</v>
      </c>
      <c r="G51" s="5">
        <v>2</v>
      </c>
      <c r="H51" s="5" t="s">
        <v>37</v>
      </c>
      <c r="I51" s="3">
        <f t="shared" ref="I51:I56" si="26">C51*G51</f>
        <v>40</v>
      </c>
      <c r="J51" s="3">
        <f t="shared" ref="J51:J56" si="27">C51*G51+D51</f>
        <v>90</v>
      </c>
      <c r="K51" s="3">
        <f t="shared" ref="K51:K56" si="28">C51*G51+D51+E51</f>
        <v>125</v>
      </c>
      <c r="M51" s="5">
        <f t="shared" ref="M51:M56" si="29">C51*G51+E51</f>
        <v>75</v>
      </c>
      <c r="O51" s="5" t="s">
        <v>31</v>
      </c>
      <c r="P51" s="5"/>
      <c r="Q51" s="5"/>
    </row>
    <row r="52" spans="1:24" x14ac:dyDescent="0.25">
      <c r="B52" s="2"/>
      <c r="C52">
        <v>20</v>
      </c>
      <c r="D52">
        <v>50</v>
      </c>
      <c r="E52">
        <v>35</v>
      </c>
      <c r="G52" s="5">
        <v>3</v>
      </c>
      <c r="H52" s="5" t="s">
        <v>37</v>
      </c>
      <c r="I52" s="5">
        <f t="shared" si="26"/>
        <v>60</v>
      </c>
      <c r="J52" s="3">
        <f t="shared" si="27"/>
        <v>110</v>
      </c>
      <c r="K52" s="5">
        <f t="shared" si="28"/>
        <v>145</v>
      </c>
      <c r="M52" s="5">
        <f t="shared" si="29"/>
        <v>95</v>
      </c>
      <c r="O52" s="5" t="s">
        <v>32</v>
      </c>
      <c r="P52" s="5">
        <v>45</v>
      </c>
      <c r="Q52" s="3">
        <v>20</v>
      </c>
    </row>
    <row r="53" spans="1:24" x14ac:dyDescent="0.25">
      <c r="B53" s="2"/>
      <c r="C53">
        <v>20</v>
      </c>
      <c r="D53">
        <v>50</v>
      </c>
      <c r="E53">
        <v>35</v>
      </c>
      <c r="G53" s="5">
        <v>4</v>
      </c>
      <c r="H53" s="5" t="s">
        <v>37</v>
      </c>
      <c r="I53" s="5">
        <f t="shared" si="26"/>
        <v>80</v>
      </c>
      <c r="J53" s="5">
        <f t="shared" si="27"/>
        <v>130</v>
      </c>
      <c r="K53" s="5">
        <f t="shared" si="28"/>
        <v>165</v>
      </c>
      <c r="M53" s="5">
        <f t="shared" si="29"/>
        <v>115</v>
      </c>
      <c r="O53" s="5" t="s">
        <v>33</v>
      </c>
      <c r="P53" s="5">
        <v>95</v>
      </c>
      <c r="Q53" s="5">
        <v>40</v>
      </c>
    </row>
    <row r="54" spans="1:24" x14ac:dyDescent="0.25">
      <c r="B54" s="2"/>
      <c r="C54">
        <v>20</v>
      </c>
      <c r="D54">
        <v>50</v>
      </c>
      <c r="E54">
        <v>35</v>
      </c>
      <c r="G54" s="5">
        <v>5</v>
      </c>
      <c r="H54" s="5" t="s">
        <v>37</v>
      </c>
      <c r="I54" s="3">
        <f t="shared" si="26"/>
        <v>100</v>
      </c>
      <c r="J54" s="5">
        <f t="shared" si="27"/>
        <v>150</v>
      </c>
      <c r="K54" s="5">
        <f t="shared" si="28"/>
        <v>185</v>
      </c>
      <c r="M54" s="5">
        <f t="shared" si="29"/>
        <v>135</v>
      </c>
      <c r="O54" s="5" t="s">
        <v>34</v>
      </c>
      <c r="P54" s="5">
        <v>180</v>
      </c>
      <c r="Q54" s="5">
        <v>70</v>
      </c>
    </row>
    <row r="55" spans="1:24" x14ac:dyDescent="0.25">
      <c r="B55" s="2"/>
      <c r="C55">
        <v>20</v>
      </c>
      <c r="D55">
        <v>50</v>
      </c>
      <c r="E55">
        <v>35</v>
      </c>
      <c r="G55" s="5">
        <v>6</v>
      </c>
      <c r="H55" s="5" t="s">
        <v>37</v>
      </c>
      <c r="I55" s="5">
        <f t="shared" si="26"/>
        <v>120</v>
      </c>
      <c r="J55" s="5">
        <f t="shared" si="27"/>
        <v>170</v>
      </c>
      <c r="K55" s="5">
        <f t="shared" si="28"/>
        <v>205</v>
      </c>
      <c r="M55" s="5">
        <f t="shared" si="29"/>
        <v>155</v>
      </c>
      <c r="O55" s="5" t="s">
        <v>35</v>
      </c>
      <c r="P55" s="5">
        <v>310</v>
      </c>
      <c r="Q55" s="5">
        <v>120</v>
      </c>
    </row>
    <row r="56" spans="1:24" x14ac:dyDescent="0.25">
      <c r="B56" s="2"/>
      <c r="C56">
        <v>20</v>
      </c>
      <c r="D56">
        <v>50</v>
      </c>
      <c r="E56">
        <v>35</v>
      </c>
      <c r="G56" s="5">
        <v>7</v>
      </c>
      <c r="H56" s="5" t="s">
        <v>37</v>
      </c>
      <c r="I56" s="5">
        <f t="shared" si="26"/>
        <v>140</v>
      </c>
      <c r="J56" s="5">
        <f t="shared" si="27"/>
        <v>190</v>
      </c>
      <c r="K56" s="5">
        <f t="shared" si="28"/>
        <v>225</v>
      </c>
      <c r="M56" s="5">
        <f t="shared" si="29"/>
        <v>175</v>
      </c>
      <c r="O56" s="5" t="s">
        <v>36</v>
      </c>
      <c r="P56" s="5">
        <v>500</v>
      </c>
      <c r="Q56" s="5">
        <v>160</v>
      </c>
    </row>
    <row r="57" spans="1:24" x14ac:dyDescent="0.25">
      <c r="B57" s="2"/>
      <c r="G57" s="5"/>
      <c r="H57" s="5"/>
      <c r="I57" s="5"/>
      <c r="J57" s="5"/>
      <c r="K57" s="5"/>
      <c r="O57" s="5"/>
      <c r="P57" s="5"/>
      <c r="Q57" s="5"/>
    </row>
    <row r="58" spans="1:24" x14ac:dyDescent="0.25">
      <c r="A58" t="s">
        <v>0</v>
      </c>
      <c r="D58" t="s">
        <v>38</v>
      </c>
      <c r="E58" s="1" t="s">
        <v>29</v>
      </c>
      <c r="F58" t="s">
        <v>43</v>
      </c>
      <c r="I58" t="s">
        <v>39</v>
      </c>
      <c r="J58" t="s">
        <v>38</v>
      </c>
      <c r="K58" t="s">
        <v>45</v>
      </c>
      <c r="L58" s="5" t="s">
        <v>60</v>
      </c>
      <c r="M58" s="5" t="s">
        <v>44</v>
      </c>
      <c r="N58" s="5" t="s">
        <v>43</v>
      </c>
      <c r="O58" t="s">
        <v>41</v>
      </c>
      <c r="Q58" t="s">
        <v>40</v>
      </c>
      <c r="R58" t="s">
        <v>42</v>
      </c>
      <c r="S58" t="s">
        <v>55</v>
      </c>
      <c r="T58" t="s">
        <v>59</v>
      </c>
      <c r="U58" t="s">
        <v>56</v>
      </c>
      <c r="V58" t="s">
        <v>58</v>
      </c>
      <c r="W58" s="5" t="s">
        <v>68</v>
      </c>
      <c r="X58" t="s">
        <v>70</v>
      </c>
    </row>
    <row r="59" spans="1:24" x14ac:dyDescent="0.25">
      <c r="A59" t="s">
        <v>9</v>
      </c>
      <c r="B59" s="2">
        <v>30682</v>
      </c>
      <c r="C59">
        <v>20</v>
      </c>
      <c r="D59">
        <v>50</v>
      </c>
      <c r="E59">
        <v>50</v>
      </c>
      <c r="G59" s="5">
        <v>1</v>
      </c>
      <c r="H59" s="5" t="s">
        <v>37</v>
      </c>
      <c r="I59" s="3">
        <f>C59*G59</f>
        <v>20</v>
      </c>
      <c r="J59" s="3">
        <f>C59*G59+D59</f>
        <v>70</v>
      </c>
      <c r="K59" s="5">
        <f>C59*G59+D59+E59</f>
        <v>120</v>
      </c>
      <c r="M59" s="5">
        <f>C59*G59+E59</f>
        <v>70</v>
      </c>
      <c r="O59" s="5" t="s">
        <v>30</v>
      </c>
      <c r="P59" s="5">
        <v>19</v>
      </c>
      <c r="Q59" s="5">
        <v>9</v>
      </c>
      <c r="R59" s="3">
        <v>20</v>
      </c>
    </row>
    <row r="60" spans="1:24" x14ac:dyDescent="0.25">
      <c r="B60" s="2"/>
      <c r="C60">
        <v>20</v>
      </c>
      <c r="D60">
        <v>50</v>
      </c>
      <c r="E60">
        <v>50</v>
      </c>
      <c r="G60" s="5">
        <v>2</v>
      </c>
      <c r="H60" s="5" t="s">
        <v>37</v>
      </c>
      <c r="I60" s="3">
        <f t="shared" ref="I60:I65" si="30">C60*G60</f>
        <v>40</v>
      </c>
      <c r="J60" s="3">
        <f t="shared" ref="J60:J65" si="31">C60*G60+D60</f>
        <v>90</v>
      </c>
      <c r="K60" s="3">
        <f t="shared" ref="K60:K65" si="32">C60*G60+D60+E60</f>
        <v>140</v>
      </c>
      <c r="M60" s="5">
        <f t="shared" ref="M60:M65" si="33">C60*G60+E60</f>
        <v>90</v>
      </c>
      <c r="O60" s="5" t="s">
        <v>31</v>
      </c>
      <c r="P60" s="5"/>
      <c r="Q60" s="5"/>
    </row>
    <row r="61" spans="1:24" x14ac:dyDescent="0.25">
      <c r="B61" s="2"/>
      <c r="C61">
        <v>20</v>
      </c>
      <c r="D61">
        <v>50</v>
      </c>
      <c r="E61">
        <v>50</v>
      </c>
      <c r="G61" s="5">
        <v>3</v>
      </c>
      <c r="H61" s="5" t="s">
        <v>37</v>
      </c>
      <c r="I61" s="3">
        <f t="shared" si="30"/>
        <v>60</v>
      </c>
      <c r="J61" s="3">
        <f t="shared" si="31"/>
        <v>110</v>
      </c>
      <c r="K61" s="5">
        <f t="shared" si="32"/>
        <v>160</v>
      </c>
      <c r="M61" s="5">
        <f t="shared" si="33"/>
        <v>110</v>
      </c>
      <c r="O61" s="5" t="s">
        <v>32</v>
      </c>
      <c r="P61" s="5">
        <v>45</v>
      </c>
      <c r="Q61" s="5">
        <v>21</v>
      </c>
    </row>
    <row r="62" spans="1:24" x14ac:dyDescent="0.25">
      <c r="B62" s="2"/>
      <c r="C62">
        <v>20</v>
      </c>
      <c r="D62">
        <v>50</v>
      </c>
      <c r="E62">
        <v>50</v>
      </c>
      <c r="G62" s="5">
        <v>4</v>
      </c>
      <c r="H62" s="5" t="s">
        <v>37</v>
      </c>
      <c r="I62" s="3">
        <f t="shared" si="30"/>
        <v>80</v>
      </c>
      <c r="J62" s="5">
        <f t="shared" si="31"/>
        <v>130</v>
      </c>
      <c r="K62" s="5">
        <f t="shared" si="32"/>
        <v>180</v>
      </c>
      <c r="M62" s="5">
        <f t="shared" si="33"/>
        <v>130</v>
      </c>
      <c r="O62" s="5" t="s">
        <v>33</v>
      </c>
      <c r="P62" s="5">
        <v>95</v>
      </c>
      <c r="Q62" s="5">
        <v>40</v>
      </c>
    </row>
    <row r="63" spans="1:24" x14ac:dyDescent="0.25">
      <c r="B63" s="2"/>
      <c r="C63">
        <v>20</v>
      </c>
      <c r="D63">
        <v>50</v>
      </c>
      <c r="E63">
        <v>50</v>
      </c>
      <c r="G63" s="5">
        <v>5</v>
      </c>
      <c r="H63" s="5" t="s">
        <v>37</v>
      </c>
      <c r="I63" s="3">
        <f t="shared" si="30"/>
        <v>100</v>
      </c>
      <c r="J63" s="5">
        <f t="shared" si="31"/>
        <v>150</v>
      </c>
      <c r="K63" s="5">
        <f t="shared" si="32"/>
        <v>200</v>
      </c>
      <c r="M63" s="5">
        <f t="shared" si="33"/>
        <v>150</v>
      </c>
      <c r="O63" s="5" t="s">
        <v>34</v>
      </c>
      <c r="P63" s="5">
        <v>180</v>
      </c>
      <c r="Q63" s="5">
        <v>70</v>
      </c>
    </row>
    <row r="64" spans="1:24" x14ac:dyDescent="0.25">
      <c r="B64" s="2"/>
      <c r="C64">
        <v>20</v>
      </c>
      <c r="D64">
        <v>50</v>
      </c>
      <c r="E64">
        <v>50</v>
      </c>
      <c r="G64" s="5">
        <v>6</v>
      </c>
      <c r="H64" s="5" t="s">
        <v>37</v>
      </c>
      <c r="I64" s="3">
        <f t="shared" si="30"/>
        <v>120</v>
      </c>
      <c r="J64" s="5">
        <f t="shared" si="31"/>
        <v>170</v>
      </c>
      <c r="K64" s="5">
        <f t="shared" si="32"/>
        <v>220</v>
      </c>
      <c r="M64" s="5">
        <f t="shared" si="33"/>
        <v>170</v>
      </c>
      <c r="O64" s="5" t="s">
        <v>35</v>
      </c>
      <c r="P64" s="5">
        <v>310</v>
      </c>
      <c r="Q64" s="5">
        <v>120</v>
      </c>
    </row>
    <row r="65" spans="1:18" x14ac:dyDescent="0.25">
      <c r="B65" s="2"/>
      <c r="C65">
        <v>20</v>
      </c>
      <c r="D65">
        <v>50</v>
      </c>
      <c r="E65">
        <v>50</v>
      </c>
      <c r="G65" s="5">
        <v>7</v>
      </c>
      <c r="H65" s="5" t="s">
        <v>37</v>
      </c>
      <c r="I65" s="5">
        <f t="shared" si="30"/>
        <v>140</v>
      </c>
      <c r="J65" s="5">
        <f t="shared" si="31"/>
        <v>190</v>
      </c>
      <c r="K65" s="5">
        <f t="shared" si="32"/>
        <v>240</v>
      </c>
      <c r="M65" s="5">
        <f t="shared" si="33"/>
        <v>190</v>
      </c>
      <c r="O65" s="5" t="s">
        <v>36</v>
      </c>
      <c r="P65" s="5">
        <v>500</v>
      </c>
      <c r="Q65" s="5">
        <v>160</v>
      </c>
    </row>
    <row r="66" spans="1:18" x14ac:dyDescent="0.25">
      <c r="B66" s="2"/>
      <c r="I66" s="5"/>
      <c r="J66" s="5"/>
      <c r="K66" s="5"/>
      <c r="O66" s="5"/>
      <c r="P66" s="5"/>
      <c r="Q66" s="5"/>
    </row>
    <row r="67" spans="1:18" x14ac:dyDescent="0.25">
      <c r="A67" t="s">
        <v>10</v>
      </c>
      <c r="B67" s="2">
        <v>30895</v>
      </c>
      <c r="C67">
        <v>24</v>
      </c>
      <c r="D67">
        <v>60</v>
      </c>
      <c r="E67">
        <v>60</v>
      </c>
      <c r="G67" s="5">
        <v>1</v>
      </c>
      <c r="H67" s="5" t="s">
        <v>37</v>
      </c>
      <c r="I67" s="3">
        <f>C67*G67</f>
        <v>24</v>
      </c>
      <c r="J67" s="3">
        <f>C67*G67+D67</f>
        <v>84</v>
      </c>
      <c r="K67" s="3">
        <f>C67*G67+D67+E67</f>
        <v>144</v>
      </c>
      <c r="M67" s="5">
        <f>C67*G67+E67</f>
        <v>84</v>
      </c>
      <c r="O67" s="5" t="s">
        <v>30</v>
      </c>
      <c r="P67" s="5">
        <v>23</v>
      </c>
      <c r="Q67" s="5">
        <v>11</v>
      </c>
      <c r="R67" s="3">
        <v>24</v>
      </c>
    </row>
    <row r="68" spans="1:18" x14ac:dyDescent="0.25">
      <c r="B68" s="2"/>
      <c r="C68">
        <v>24</v>
      </c>
      <c r="D68">
        <v>60</v>
      </c>
      <c r="E68">
        <v>60</v>
      </c>
      <c r="G68" s="5">
        <v>2</v>
      </c>
      <c r="H68" s="5" t="s">
        <v>37</v>
      </c>
      <c r="I68" s="3">
        <f t="shared" ref="I68:I73" si="34">C68*G68</f>
        <v>48</v>
      </c>
      <c r="J68" s="3">
        <f t="shared" ref="J68:J73" si="35">C68*G68+D68</f>
        <v>108</v>
      </c>
      <c r="K68" s="5">
        <f t="shared" ref="K68:K73" si="36">C68*G68+D68+E68</f>
        <v>168</v>
      </c>
      <c r="M68" s="5">
        <f t="shared" ref="M68:M73" si="37">C68*G68+E68</f>
        <v>108</v>
      </c>
      <c r="O68" s="5" t="s">
        <v>31</v>
      </c>
      <c r="P68" s="5"/>
      <c r="Q68" s="5"/>
    </row>
    <row r="69" spans="1:18" x14ac:dyDescent="0.25">
      <c r="B69" s="2"/>
      <c r="C69">
        <v>24</v>
      </c>
      <c r="D69">
        <v>60</v>
      </c>
      <c r="E69">
        <v>60</v>
      </c>
      <c r="G69" s="5">
        <v>3</v>
      </c>
      <c r="H69" s="5" t="s">
        <v>37</v>
      </c>
      <c r="I69" s="5">
        <f t="shared" si="34"/>
        <v>72</v>
      </c>
      <c r="J69" s="5">
        <f t="shared" si="35"/>
        <v>132</v>
      </c>
      <c r="K69" s="5">
        <f t="shared" si="36"/>
        <v>192</v>
      </c>
      <c r="M69" s="5">
        <f t="shared" si="37"/>
        <v>132</v>
      </c>
      <c r="O69" s="5" t="s">
        <v>32</v>
      </c>
      <c r="P69" s="5">
        <v>55</v>
      </c>
      <c r="Q69" s="5">
        <v>25</v>
      </c>
    </row>
    <row r="70" spans="1:18" x14ac:dyDescent="0.25">
      <c r="B70" s="2"/>
      <c r="C70">
        <v>24</v>
      </c>
      <c r="D70">
        <v>60</v>
      </c>
      <c r="E70">
        <v>60</v>
      </c>
      <c r="G70" s="5">
        <v>4</v>
      </c>
      <c r="H70" s="5" t="s">
        <v>37</v>
      </c>
      <c r="I70" s="5">
        <f t="shared" si="34"/>
        <v>96</v>
      </c>
      <c r="J70" s="5">
        <f t="shared" si="35"/>
        <v>156</v>
      </c>
      <c r="K70" s="5">
        <f t="shared" si="36"/>
        <v>216</v>
      </c>
      <c r="M70" s="5">
        <f t="shared" si="37"/>
        <v>156</v>
      </c>
      <c r="O70" s="5" t="s">
        <v>33</v>
      </c>
      <c r="P70" s="5">
        <v>110</v>
      </c>
      <c r="Q70" s="5">
        <v>45</v>
      </c>
    </row>
    <row r="71" spans="1:18" x14ac:dyDescent="0.25">
      <c r="B71" s="2"/>
      <c r="C71">
        <v>24</v>
      </c>
      <c r="D71">
        <v>60</v>
      </c>
      <c r="E71">
        <v>60</v>
      </c>
      <c r="G71" s="5">
        <v>5</v>
      </c>
      <c r="H71" s="5" t="s">
        <v>37</v>
      </c>
      <c r="I71" s="5">
        <f t="shared" si="34"/>
        <v>120</v>
      </c>
      <c r="J71" s="5">
        <f t="shared" si="35"/>
        <v>180</v>
      </c>
      <c r="K71" s="5">
        <f t="shared" si="36"/>
        <v>240</v>
      </c>
      <c r="M71" s="5">
        <f t="shared" si="37"/>
        <v>180</v>
      </c>
      <c r="O71" s="5" t="s">
        <v>34</v>
      </c>
      <c r="P71" s="5">
        <v>210</v>
      </c>
      <c r="Q71" s="5">
        <v>85</v>
      </c>
    </row>
    <row r="72" spans="1:18" x14ac:dyDescent="0.25">
      <c r="B72" s="2"/>
      <c r="C72">
        <v>24</v>
      </c>
      <c r="D72">
        <v>60</v>
      </c>
      <c r="E72">
        <v>60</v>
      </c>
      <c r="G72" s="5">
        <v>6</v>
      </c>
      <c r="H72" s="5" t="s">
        <v>37</v>
      </c>
      <c r="I72" s="5">
        <f t="shared" si="34"/>
        <v>144</v>
      </c>
      <c r="J72" s="5">
        <f t="shared" si="35"/>
        <v>204</v>
      </c>
      <c r="K72" s="5">
        <f t="shared" si="36"/>
        <v>264</v>
      </c>
      <c r="M72" s="5">
        <f t="shared" si="37"/>
        <v>204</v>
      </c>
      <c r="O72" s="5" t="s">
        <v>35</v>
      </c>
      <c r="P72" s="5">
        <v>370</v>
      </c>
      <c r="Q72" s="5">
        <v>140</v>
      </c>
    </row>
    <row r="73" spans="1:18" x14ac:dyDescent="0.25">
      <c r="B73" s="2"/>
      <c r="C73">
        <v>24</v>
      </c>
      <c r="D73">
        <v>60</v>
      </c>
      <c r="E73">
        <v>60</v>
      </c>
      <c r="G73" s="5">
        <v>7</v>
      </c>
      <c r="H73" s="5" t="s">
        <v>37</v>
      </c>
      <c r="I73" s="5">
        <f t="shared" si="34"/>
        <v>168</v>
      </c>
      <c r="J73" s="5">
        <f t="shared" si="35"/>
        <v>228</v>
      </c>
      <c r="K73" s="5">
        <f t="shared" si="36"/>
        <v>288</v>
      </c>
      <c r="M73" s="5">
        <f t="shared" si="37"/>
        <v>228</v>
      </c>
      <c r="O73" s="5" t="s">
        <v>36</v>
      </c>
      <c r="P73" s="5">
        <v>600</v>
      </c>
      <c r="Q73" s="5">
        <v>190</v>
      </c>
    </row>
    <row r="74" spans="1:18" x14ac:dyDescent="0.25">
      <c r="B74" s="2"/>
      <c r="C74">
        <v>24</v>
      </c>
      <c r="D74">
        <v>60</v>
      </c>
      <c r="E74">
        <v>60</v>
      </c>
      <c r="G74" s="5">
        <v>8</v>
      </c>
      <c r="H74" s="5" t="s">
        <v>37</v>
      </c>
      <c r="I74" s="5">
        <f t="shared" ref="I74:I75" si="38">C74*G74</f>
        <v>192</v>
      </c>
      <c r="J74" s="5">
        <f t="shared" ref="J74:J75" si="39">C74*G74+D74</f>
        <v>252</v>
      </c>
      <c r="K74" s="5">
        <f t="shared" ref="K74:K75" si="40">C74*G74+D74+E74</f>
        <v>312</v>
      </c>
      <c r="M74" s="5">
        <f t="shared" ref="M74:M75" si="41">C74*G74+E74</f>
        <v>252</v>
      </c>
      <c r="O74" s="5"/>
      <c r="P74" s="5"/>
      <c r="Q74" s="5"/>
    </row>
    <row r="75" spans="1:18" x14ac:dyDescent="0.25">
      <c r="B75" s="2"/>
      <c r="C75">
        <v>24</v>
      </c>
      <c r="D75">
        <v>60</v>
      </c>
      <c r="E75">
        <v>60</v>
      </c>
      <c r="G75" s="5">
        <v>9</v>
      </c>
      <c r="H75" s="5" t="s">
        <v>37</v>
      </c>
      <c r="I75" s="5">
        <f t="shared" si="38"/>
        <v>216</v>
      </c>
      <c r="J75" s="5">
        <f t="shared" si="39"/>
        <v>276</v>
      </c>
      <c r="K75" s="3">
        <f t="shared" si="40"/>
        <v>336</v>
      </c>
      <c r="M75" s="5">
        <f t="shared" si="41"/>
        <v>276</v>
      </c>
      <c r="O75" s="5"/>
      <c r="P75" s="5"/>
      <c r="Q75" s="5"/>
    </row>
    <row r="76" spans="1:18" x14ac:dyDescent="0.25">
      <c r="B76" s="2"/>
      <c r="I76" s="5"/>
      <c r="J76" s="5"/>
      <c r="K76" s="5"/>
      <c r="O76" s="5"/>
      <c r="P76" s="5"/>
      <c r="Q76" s="5"/>
    </row>
    <row r="77" spans="1:18" x14ac:dyDescent="0.25">
      <c r="A77" t="s">
        <v>46</v>
      </c>
      <c r="B77" s="2">
        <v>31079</v>
      </c>
      <c r="C77">
        <v>35</v>
      </c>
      <c r="D77">
        <v>90</v>
      </c>
      <c r="E77">
        <v>90</v>
      </c>
      <c r="G77" s="5">
        <v>1</v>
      </c>
      <c r="H77" s="5" t="s">
        <v>37</v>
      </c>
      <c r="I77" s="3">
        <f>C77*G77</f>
        <v>35</v>
      </c>
      <c r="J77" s="3">
        <f>C77*G77+D77</f>
        <v>125</v>
      </c>
      <c r="K77" s="5">
        <f>C77*G77+D77+E77</f>
        <v>215</v>
      </c>
      <c r="M77" s="5">
        <f>C77*G77+E77</f>
        <v>125</v>
      </c>
      <c r="O77" s="5" t="s">
        <v>30</v>
      </c>
      <c r="P77" s="5">
        <v>35</v>
      </c>
      <c r="Q77" s="5">
        <v>16</v>
      </c>
      <c r="R77" s="3">
        <v>35</v>
      </c>
    </row>
    <row r="78" spans="1:18" x14ac:dyDescent="0.25">
      <c r="A78" t="s">
        <v>47</v>
      </c>
      <c r="B78" s="2"/>
      <c r="C78">
        <v>35</v>
      </c>
      <c r="D78">
        <v>90</v>
      </c>
      <c r="E78">
        <v>90</v>
      </c>
      <c r="G78" s="5">
        <v>2</v>
      </c>
      <c r="H78" s="5" t="s">
        <v>37</v>
      </c>
      <c r="I78" s="3">
        <f t="shared" ref="I78:I83" si="42">C78*G78</f>
        <v>70</v>
      </c>
      <c r="J78" s="3">
        <f t="shared" ref="J78:J83" si="43">C78*G78+D78</f>
        <v>160</v>
      </c>
      <c r="K78" s="5">
        <f t="shared" ref="K78:K83" si="44">C78*G78+D78+E78</f>
        <v>250</v>
      </c>
      <c r="M78" s="5">
        <f t="shared" ref="M78:M83" si="45">C78*G78+E78</f>
        <v>160</v>
      </c>
      <c r="O78" s="5" t="s">
        <v>31</v>
      </c>
      <c r="P78" s="5"/>
      <c r="Q78" s="5"/>
    </row>
    <row r="79" spans="1:18" x14ac:dyDescent="0.25">
      <c r="B79" s="2"/>
      <c r="C79">
        <v>35</v>
      </c>
      <c r="D79">
        <v>90</v>
      </c>
      <c r="E79">
        <v>90</v>
      </c>
      <c r="G79" s="5">
        <v>3</v>
      </c>
      <c r="H79" s="5" t="s">
        <v>37</v>
      </c>
      <c r="I79" s="3">
        <f t="shared" si="42"/>
        <v>105</v>
      </c>
      <c r="J79" s="5">
        <f t="shared" si="43"/>
        <v>195</v>
      </c>
      <c r="K79" s="5">
        <f t="shared" si="44"/>
        <v>285</v>
      </c>
      <c r="M79" s="5">
        <f t="shared" si="45"/>
        <v>195</v>
      </c>
      <c r="O79" s="5" t="s">
        <v>32</v>
      </c>
      <c r="P79" s="3">
        <v>85</v>
      </c>
      <c r="Q79" s="5">
        <v>40</v>
      </c>
    </row>
    <row r="80" spans="1:18" x14ac:dyDescent="0.25">
      <c r="B80" s="2"/>
      <c r="C80">
        <v>35</v>
      </c>
      <c r="D80">
        <v>90</v>
      </c>
      <c r="E80">
        <v>90</v>
      </c>
      <c r="G80" s="5">
        <v>4</v>
      </c>
      <c r="H80" s="5" t="s">
        <v>37</v>
      </c>
      <c r="I80" s="5">
        <f t="shared" si="42"/>
        <v>140</v>
      </c>
      <c r="J80" s="5">
        <f t="shared" si="43"/>
        <v>230</v>
      </c>
      <c r="K80" s="5">
        <f t="shared" si="44"/>
        <v>320</v>
      </c>
      <c r="M80" s="5">
        <f t="shared" si="45"/>
        <v>230</v>
      </c>
      <c r="O80" s="5" t="s">
        <v>33</v>
      </c>
      <c r="P80" s="5">
        <v>170</v>
      </c>
      <c r="Q80" s="5">
        <v>70</v>
      </c>
    </row>
    <row r="81" spans="1:24" x14ac:dyDescent="0.25">
      <c r="B81" s="2"/>
      <c r="C81">
        <v>35</v>
      </c>
      <c r="D81">
        <v>90</v>
      </c>
      <c r="E81">
        <v>90</v>
      </c>
      <c r="G81" s="5">
        <v>5</v>
      </c>
      <c r="H81" s="5" t="s">
        <v>37</v>
      </c>
      <c r="I81" s="5">
        <f t="shared" si="42"/>
        <v>175</v>
      </c>
      <c r="J81" s="5">
        <f t="shared" si="43"/>
        <v>265</v>
      </c>
      <c r="K81" s="5">
        <f t="shared" si="44"/>
        <v>355</v>
      </c>
      <c r="M81" s="5">
        <f t="shared" si="45"/>
        <v>265</v>
      </c>
      <c r="O81" s="5" t="s">
        <v>34</v>
      </c>
      <c r="P81" s="5">
        <v>320</v>
      </c>
      <c r="Q81" s="5">
        <v>120</v>
      </c>
    </row>
    <row r="82" spans="1:24" x14ac:dyDescent="0.25">
      <c r="B82" s="2"/>
      <c r="C82">
        <v>35</v>
      </c>
      <c r="D82">
        <v>90</v>
      </c>
      <c r="E82">
        <v>90</v>
      </c>
      <c r="G82" s="5">
        <v>6</v>
      </c>
      <c r="H82" s="5" t="s">
        <v>37</v>
      </c>
      <c r="I82" s="5">
        <f t="shared" si="42"/>
        <v>210</v>
      </c>
      <c r="J82" s="5">
        <f t="shared" si="43"/>
        <v>300</v>
      </c>
      <c r="K82" s="5">
        <f t="shared" si="44"/>
        <v>390</v>
      </c>
      <c r="M82" s="5">
        <f t="shared" si="45"/>
        <v>300</v>
      </c>
      <c r="O82" s="5" t="s">
        <v>35</v>
      </c>
      <c r="P82" s="5">
        <v>550</v>
      </c>
      <c r="Q82" s="5">
        <v>210</v>
      </c>
    </row>
    <row r="83" spans="1:24" x14ac:dyDescent="0.25">
      <c r="B83" s="2"/>
      <c r="C83">
        <v>35</v>
      </c>
      <c r="D83">
        <v>90</v>
      </c>
      <c r="E83">
        <v>90</v>
      </c>
      <c r="G83" s="5">
        <v>7</v>
      </c>
      <c r="H83" s="5" t="s">
        <v>37</v>
      </c>
      <c r="I83" s="5">
        <f t="shared" si="42"/>
        <v>245</v>
      </c>
      <c r="J83" s="5">
        <f t="shared" si="43"/>
        <v>335</v>
      </c>
      <c r="K83" s="5">
        <f t="shared" si="44"/>
        <v>425</v>
      </c>
      <c r="M83" s="5">
        <f t="shared" si="45"/>
        <v>335</v>
      </c>
      <c r="O83" s="5" t="s">
        <v>36</v>
      </c>
      <c r="P83" s="5">
        <v>900</v>
      </c>
      <c r="Q83" s="3">
        <v>290</v>
      </c>
    </row>
    <row r="84" spans="1:24" x14ac:dyDescent="0.25">
      <c r="B84" s="2"/>
      <c r="C84">
        <v>35</v>
      </c>
      <c r="D84">
        <v>90</v>
      </c>
      <c r="E84">
        <v>90</v>
      </c>
      <c r="G84" s="5">
        <v>8</v>
      </c>
      <c r="H84" s="5" t="s">
        <v>37</v>
      </c>
      <c r="I84" s="5">
        <f t="shared" ref="I84:I85" si="46">C84*G84</f>
        <v>280</v>
      </c>
      <c r="J84" s="5">
        <f t="shared" ref="J84:J85" si="47">C84*G84+D84</f>
        <v>370</v>
      </c>
      <c r="K84" s="5">
        <f t="shared" ref="K84:K85" si="48">C84*G84+D84+E84</f>
        <v>460</v>
      </c>
      <c r="M84" s="5">
        <f t="shared" ref="M84:M85" si="49">C84*G84+E84</f>
        <v>370</v>
      </c>
      <c r="O84" s="5"/>
      <c r="P84" s="5"/>
      <c r="Q84" s="5"/>
    </row>
    <row r="85" spans="1:24" x14ac:dyDescent="0.25">
      <c r="B85" s="2"/>
      <c r="C85">
        <v>35</v>
      </c>
      <c r="D85">
        <v>90</v>
      </c>
      <c r="E85">
        <v>90</v>
      </c>
      <c r="G85" s="5">
        <v>9</v>
      </c>
      <c r="H85" s="5" t="s">
        <v>37</v>
      </c>
      <c r="I85" s="5">
        <f t="shared" si="46"/>
        <v>315</v>
      </c>
      <c r="J85" s="5">
        <f t="shared" si="47"/>
        <v>405</v>
      </c>
      <c r="K85" s="5">
        <f t="shared" si="48"/>
        <v>495</v>
      </c>
      <c r="M85" s="5">
        <f t="shared" si="49"/>
        <v>405</v>
      </c>
      <c r="O85" s="5"/>
      <c r="P85" s="5"/>
      <c r="Q85" s="5"/>
    </row>
    <row r="86" spans="1:24" x14ac:dyDescent="0.25">
      <c r="B86" s="2"/>
      <c r="G86" s="5"/>
      <c r="H86" s="5"/>
      <c r="I86" s="5"/>
      <c r="J86" s="5"/>
      <c r="K86" s="5"/>
      <c r="O86" s="5"/>
      <c r="P86" s="5"/>
      <c r="Q86" s="5"/>
    </row>
    <row r="87" spans="1:24" x14ac:dyDescent="0.25">
      <c r="A87" t="s">
        <v>73</v>
      </c>
      <c r="D87" t="s">
        <v>38</v>
      </c>
      <c r="E87" s="1" t="s">
        <v>29</v>
      </c>
      <c r="F87" t="s">
        <v>43</v>
      </c>
      <c r="I87" t="s">
        <v>39</v>
      </c>
      <c r="J87" t="s">
        <v>38</v>
      </c>
      <c r="K87" t="s">
        <v>45</v>
      </c>
      <c r="L87" s="5" t="s">
        <v>60</v>
      </c>
      <c r="M87" s="5" t="s">
        <v>44</v>
      </c>
      <c r="N87" s="5" t="s">
        <v>43</v>
      </c>
      <c r="O87" t="s">
        <v>41</v>
      </c>
      <c r="Q87" t="s">
        <v>40</v>
      </c>
      <c r="R87" t="s">
        <v>42</v>
      </c>
      <c r="S87" t="s">
        <v>55</v>
      </c>
      <c r="T87" t="s">
        <v>59</v>
      </c>
      <c r="U87" t="s">
        <v>56</v>
      </c>
      <c r="V87" t="s">
        <v>58</v>
      </c>
      <c r="W87" s="5" t="s">
        <v>57</v>
      </c>
      <c r="X87" t="s">
        <v>61</v>
      </c>
    </row>
    <row r="88" spans="1:24" x14ac:dyDescent="0.25">
      <c r="A88" t="s">
        <v>12</v>
      </c>
      <c r="B88" s="2">
        <v>31352</v>
      </c>
      <c r="C88">
        <v>45</v>
      </c>
      <c r="D88">
        <v>110</v>
      </c>
      <c r="E88">
        <v>110</v>
      </c>
      <c r="G88" s="5">
        <v>1</v>
      </c>
      <c r="H88" s="5" t="s">
        <v>37</v>
      </c>
      <c r="I88" s="3">
        <f>C88*G88</f>
        <v>45</v>
      </c>
      <c r="J88" s="3">
        <f>C88*G88+D88</f>
        <v>155</v>
      </c>
      <c r="K88" s="3">
        <f>C88*G88+D88+E88</f>
        <v>265</v>
      </c>
      <c r="M88" s="5">
        <f>C88*G88+E88</f>
        <v>155</v>
      </c>
      <c r="O88" s="5" t="s">
        <v>30</v>
      </c>
      <c r="P88" s="3">
        <v>40</v>
      </c>
      <c r="Q88" s="5">
        <v>19</v>
      </c>
      <c r="R88" s="3">
        <v>45</v>
      </c>
      <c r="X88">
        <f>P88+D88+E88</f>
        <v>260</v>
      </c>
    </row>
    <row r="89" spans="1:24" x14ac:dyDescent="0.25">
      <c r="B89" s="2"/>
      <c r="C89">
        <v>45</v>
      </c>
      <c r="D89">
        <v>110</v>
      </c>
      <c r="E89">
        <v>110</v>
      </c>
      <c r="G89" s="5">
        <v>2</v>
      </c>
      <c r="H89" s="5" t="s">
        <v>37</v>
      </c>
      <c r="I89" s="3">
        <f t="shared" ref="I89:I94" si="50">C89*G89</f>
        <v>90</v>
      </c>
      <c r="J89" s="5">
        <f t="shared" ref="J89:J94" si="51">C89*G89+D89</f>
        <v>200</v>
      </c>
      <c r="K89" s="5">
        <f t="shared" ref="K89:K94" si="52">C89*G89+D89+E89</f>
        <v>310</v>
      </c>
      <c r="M89" s="5">
        <f t="shared" ref="M89:M94" si="53">C89*G89+E89</f>
        <v>200</v>
      </c>
      <c r="O89" s="5" t="s">
        <v>62</v>
      </c>
      <c r="P89" s="5">
        <v>80</v>
      </c>
      <c r="Q89" s="5"/>
      <c r="X89" s="3">
        <f t="shared" ref="X89:X94" si="54">P89+D89+E89</f>
        <v>300</v>
      </c>
    </row>
    <row r="90" spans="1:24" x14ac:dyDescent="0.25">
      <c r="B90" s="2"/>
      <c r="C90">
        <v>45</v>
      </c>
      <c r="D90">
        <v>110</v>
      </c>
      <c r="E90">
        <v>110</v>
      </c>
      <c r="G90" s="5">
        <v>3</v>
      </c>
      <c r="H90" s="5" t="s">
        <v>37</v>
      </c>
      <c r="I90" s="5">
        <f t="shared" si="50"/>
        <v>135</v>
      </c>
      <c r="J90" s="5">
        <f t="shared" si="51"/>
        <v>245</v>
      </c>
      <c r="K90" s="5">
        <f t="shared" si="52"/>
        <v>355</v>
      </c>
      <c r="M90" s="5">
        <f t="shared" si="53"/>
        <v>245</v>
      </c>
      <c r="O90" s="5" t="s">
        <v>32</v>
      </c>
      <c r="P90" s="5">
        <v>100</v>
      </c>
      <c r="Q90" s="5">
        <v>45</v>
      </c>
      <c r="X90">
        <f t="shared" si="54"/>
        <v>320</v>
      </c>
    </row>
    <row r="91" spans="1:24" x14ac:dyDescent="0.25">
      <c r="B91" s="2"/>
      <c r="C91">
        <v>45</v>
      </c>
      <c r="D91">
        <v>110</v>
      </c>
      <c r="E91">
        <v>110</v>
      </c>
      <c r="G91" s="5">
        <v>4</v>
      </c>
      <c r="H91" s="5" t="s">
        <v>37</v>
      </c>
      <c r="I91" s="3">
        <f t="shared" si="50"/>
        <v>180</v>
      </c>
      <c r="J91" s="5">
        <f t="shared" si="51"/>
        <v>290</v>
      </c>
      <c r="K91" s="5">
        <f t="shared" si="52"/>
        <v>400</v>
      </c>
      <c r="M91" s="5">
        <f t="shared" si="53"/>
        <v>290</v>
      </c>
      <c r="O91" s="5" t="s">
        <v>33</v>
      </c>
      <c r="P91" s="5">
        <v>200</v>
      </c>
      <c r="Q91" s="5">
        <v>85</v>
      </c>
      <c r="X91">
        <f t="shared" si="54"/>
        <v>420</v>
      </c>
    </row>
    <row r="92" spans="1:24" x14ac:dyDescent="0.25">
      <c r="B92" s="2"/>
      <c r="C92">
        <v>45</v>
      </c>
      <c r="D92">
        <v>110</v>
      </c>
      <c r="E92">
        <v>110</v>
      </c>
      <c r="G92" s="5">
        <v>5</v>
      </c>
      <c r="H92" s="5" t="s">
        <v>37</v>
      </c>
      <c r="I92" s="5">
        <f t="shared" si="50"/>
        <v>225</v>
      </c>
      <c r="J92" s="5">
        <f t="shared" si="51"/>
        <v>335</v>
      </c>
      <c r="K92" s="5">
        <f t="shared" si="52"/>
        <v>445</v>
      </c>
      <c r="M92" s="5">
        <f t="shared" si="53"/>
        <v>335</v>
      </c>
      <c r="O92" s="5" t="s">
        <v>34</v>
      </c>
      <c r="P92" s="5">
        <v>380</v>
      </c>
      <c r="Q92" s="5">
        <v>150</v>
      </c>
      <c r="X92">
        <f t="shared" si="54"/>
        <v>600</v>
      </c>
    </row>
    <row r="93" spans="1:24" x14ac:dyDescent="0.25">
      <c r="B93" s="2"/>
      <c r="C93">
        <v>45</v>
      </c>
      <c r="D93">
        <v>110</v>
      </c>
      <c r="E93">
        <v>110</v>
      </c>
      <c r="G93" s="5">
        <v>6</v>
      </c>
      <c r="H93" s="5" t="s">
        <v>37</v>
      </c>
      <c r="I93" s="5">
        <f t="shared" si="50"/>
        <v>270</v>
      </c>
      <c r="J93" s="5">
        <f t="shared" si="51"/>
        <v>380</v>
      </c>
      <c r="K93" s="5">
        <f t="shared" si="52"/>
        <v>490</v>
      </c>
      <c r="M93" s="5">
        <f t="shared" si="53"/>
        <v>380</v>
      </c>
      <c r="O93" s="5" t="s">
        <v>35</v>
      </c>
      <c r="P93" s="5">
        <v>650</v>
      </c>
      <c r="Q93" s="5">
        <v>250</v>
      </c>
      <c r="X93">
        <f t="shared" si="54"/>
        <v>870</v>
      </c>
    </row>
    <row r="94" spans="1:24" x14ac:dyDescent="0.25">
      <c r="B94" s="2"/>
      <c r="C94">
        <v>45</v>
      </c>
      <c r="D94">
        <v>110</v>
      </c>
      <c r="E94">
        <v>110</v>
      </c>
      <c r="G94" s="5">
        <v>7</v>
      </c>
      <c r="H94" s="5" t="s">
        <v>37</v>
      </c>
      <c r="I94" s="5">
        <f t="shared" si="50"/>
        <v>315</v>
      </c>
      <c r="J94" s="5">
        <f t="shared" si="51"/>
        <v>425</v>
      </c>
      <c r="K94" s="5">
        <f t="shared" si="52"/>
        <v>535</v>
      </c>
      <c r="M94" s="5">
        <f t="shared" si="53"/>
        <v>425</v>
      </c>
      <c r="O94" s="5" t="s">
        <v>36</v>
      </c>
      <c r="P94" s="5">
        <v>1100</v>
      </c>
      <c r="Q94" s="5">
        <v>350</v>
      </c>
      <c r="X94">
        <f t="shared" si="54"/>
        <v>1320</v>
      </c>
    </row>
    <row r="95" spans="1:24" x14ac:dyDescent="0.25">
      <c r="B95" s="2"/>
      <c r="I95" s="5"/>
      <c r="J95" s="5"/>
      <c r="K95" s="5"/>
      <c r="O95" s="5"/>
      <c r="P95" s="5"/>
      <c r="Q95" s="5"/>
    </row>
    <row r="96" spans="1:24" x14ac:dyDescent="0.25">
      <c r="A96" t="s">
        <v>13</v>
      </c>
      <c r="B96" s="2">
        <v>31444</v>
      </c>
      <c r="C96">
        <v>75</v>
      </c>
      <c r="D96">
        <v>170</v>
      </c>
      <c r="E96">
        <v>170</v>
      </c>
      <c r="I96" s="3">
        <f>C96</f>
        <v>75</v>
      </c>
      <c r="J96" s="3">
        <f>C96+D96</f>
        <v>245</v>
      </c>
      <c r="K96" s="5">
        <f>C96+D96+E96</f>
        <v>415</v>
      </c>
      <c r="M96" s="5">
        <f>C96+E96</f>
        <v>245</v>
      </c>
      <c r="O96" s="5" t="s">
        <v>30</v>
      </c>
      <c r="P96" s="3">
        <v>65</v>
      </c>
      <c r="Q96" s="3">
        <v>30</v>
      </c>
      <c r="R96" s="3">
        <v>75</v>
      </c>
      <c r="X96">
        <f t="shared" ref="X96:X133" si="55">P96+D96+E96</f>
        <v>405</v>
      </c>
    </row>
    <row r="97" spans="1:24" x14ac:dyDescent="0.25">
      <c r="A97" t="s">
        <v>67</v>
      </c>
      <c r="B97" s="2"/>
      <c r="C97">
        <v>150</v>
      </c>
      <c r="D97">
        <v>170</v>
      </c>
      <c r="E97">
        <v>170</v>
      </c>
      <c r="I97" s="3">
        <f>C97</f>
        <v>150</v>
      </c>
      <c r="J97" s="3">
        <f>C97+D97</f>
        <v>320</v>
      </c>
      <c r="K97" s="5">
        <f>C97+D97+E97</f>
        <v>490</v>
      </c>
      <c r="O97" s="5" t="s">
        <v>65</v>
      </c>
      <c r="P97" s="3">
        <v>130</v>
      </c>
      <c r="Q97" s="5"/>
      <c r="R97" s="5"/>
      <c r="X97">
        <f t="shared" si="55"/>
        <v>470</v>
      </c>
    </row>
    <row r="98" spans="1:24" x14ac:dyDescent="0.25">
      <c r="A98" t="s">
        <v>14</v>
      </c>
      <c r="C98">
        <v>210</v>
      </c>
      <c r="D98">
        <v>170</v>
      </c>
      <c r="E98">
        <v>170</v>
      </c>
      <c r="I98" s="3">
        <f t="shared" ref="I98:I102" si="56">C98</f>
        <v>210</v>
      </c>
      <c r="J98" s="3">
        <f t="shared" ref="J98:J102" si="57">C98+D98</f>
        <v>380</v>
      </c>
      <c r="K98" s="5">
        <f t="shared" ref="K98:K102" si="58">C98+D98+E98</f>
        <v>550</v>
      </c>
      <c r="M98" s="5">
        <f t="shared" ref="M98:M102" si="59">C98+E98</f>
        <v>380</v>
      </c>
      <c r="O98" s="5" t="s">
        <v>32</v>
      </c>
      <c r="P98" s="5">
        <v>160</v>
      </c>
      <c r="Q98" s="5">
        <v>70</v>
      </c>
      <c r="X98">
        <f t="shared" si="55"/>
        <v>500</v>
      </c>
    </row>
    <row r="99" spans="1:24" x14ac:dyDescent="0.25">
      <c r="A99" t="s">
        <v>15</v>
      </c>
      <c r="C99">
        <v>460</v>
      </c>
      <c r="D99">
        <v>170</v>
      </c>
      <c r="E99">
        <v>170</v>
      </c>
      <c r="I99" s="5">
        <f t="shared" si="56"/>
        <v>460</v>
      </c>
      <c r="J99" s="5">
        <f t="shared" si="57"/>
        <v>630</v>
      </c>
      <c r="K99" s="5">
        <f t="shared" si="58"/>
        <v>800</v>
      </c>
      <c r="M99" s="5">
        <f t="shared" si="59"/>
        <v>630</v>
      </c>
      <c r="O99" s="5" t="s">
        <v>33</v>
      </c>
      <c r="P99" s="5">
        <v>310</v>
      </c>
      <c r="Q99" s="5">
        <v>130</v>
      </c>
      <c r="X99">
        <f t="shared" si="55"/>
        <v>650</v>
      </c>
    </row>
    <row r="100" spans="1:24" x14ac:dyDescent="0.25">
      <c r="A100" t="s">
        <v>11</v>
      </c>
      <c r="C100">
        <v>900</v>
      </c>
      <c r="D100">
        <v>170</v>
      </c>
      <c r="E100">
        <v>170</v>
      </c>
      <c r="I100" s="5">
        <f t="shared" si="56"/>
        <v>900</v>
      </c>
      <c r="J100" s="5">
        <f t="shared" si="57"/>
        <v>1070</v>
      </c>
      <c r="K100" s="5">
        <f t="shared" si="58"/>
        <v>1240</v>
      </c>
      <c r="M100" s="5">
        <f t="shared" si="59"/>
        <v>1070</v>
      </c>
      <c r="O100" s="5" t="s">
        <v>34</v>
      </c>
      <c r="P100" s="5">
        <v>600</v>
      </c>
      <c r="Q100" s="5">
        <v>230</v>
      </c>
      <c r="X100">
        <f t="shared" si="55"/>
        <v>940</v>
      </c>
    </row>
    <row r="101" spans="1:24" x14ac:dyDescent="0.25">
      <c r="A101" t="s">
        <v>16</v>
      </c>
      <c r="C101">
        <v>1600</v>
      </c>
      <c r="D101">
        <v>170</v>
      </c>
      <c r="E101">
        <v>170</v>
      </c>
      <c r="I101" s="5">
        <f t="shared" si="56"/>
        <v>1600</v>
      </c>
      <c r="J101" s="5">
        <f t="shared" si="57"/>
        <v>1770</v>
      </c>
      <c r="K101" s="5">
        <f t="shared" si="58"/>
        <v>1940</v>
      </c>
      <c r="M101" s="5">
        <f t="shared" si="59"/>
        <v>1770</v>
      </c>
      <c r="O101" s="5" t="s">
        <v>35</v>
      </c>
      <c r="P101" s="5">
        <v>1000</v>
      </c>
      <c r="Q101" s="5">
        <v>390</v>
      </c>
      <c r="X101">
        <f t="shared" si="55"/>
        <v>1340</v>
      </c>
    </row>
    <row r="102" spans="1:24" x14ac:dyDescent="0.25">
      <c r="A102" t="s">
        <v>17</v>
      </c>
      <c r="C102">
        <v>2800</v>
      </c>
      <c r="D102">
        <v>170</v>
      </c>
      <c r="E102">
        <v>170</v>
      </c>
      <c r="I102" s="5">
        <f t="shared" si="56"/>
        <v>2800</v>
      </c>
      <c r="J102" s="5">
        <f t="shared" si="57"/>
        <v>2970</v>
      </c>
      <c r="K102" s="5">
        <f t="shared" si="58"/>
        <v>3140</v>
      </c>
      <c r="M102" s="5">
        <f t="shared" si="59"/>
        <v>2970</v>
      </c>
      <c r="O102" s="5" t="s">
        <v>36</v>
      </c>
      <c r="P102" s="5">
        <v>1700</v>
      </c>
      <c r="Q102" s="5">
        <v>550</v>
      </c>
      <c r="X102">
        <f t="shared" si="55"/>
        <v>2040</v>
      </c>
    </row>
    <row r="103" spans="1:24" x14ac:dyDescent="0.25">
      <c r="I103" s="5"/>
      <c r="J103" s="5"/>
      <c r="K103" s="5"/>
      <c r="O103" s="5"/>
      <c r="P103" s="5"/>
      <c r="Q103" s="5"/>
    </row>
    <row r="104" spans="1:24" x14ac:dyDescent="0.25">
      <c r="A104" t="s">
        <v>18</v>
      </c>
      <c r="B104" s="2">
        <v>31686</v>
      </c>
      <c r="C104">
        <v>100</v>
      </c>
      <c r="D104">
        <v>200</v>
      </c>
      <c r="E104">
        <v>200</v>
      </c>
      <c r="I104" s="7">
        <f>C104</f>
        <v>100</v>
      </c>
      <c r="J104" s="3">
        <f>C104+D104</f>
        <v>300</v>
      </c>
      <c r="K104" s="6">
        <f>C104+D104+E104</f>
        <v>500</v>
      </c>
      <c r="L104" s="6"/>
      <c r="M104" s="5">
        <f>C104+E104</f>
        <v>300</v>
      </c>
      <c r="N104" s="6"/>
      <c r="O104" s="5" t="s">
        <v>30</v>
      </c>
      <c r="P104" s="5">
        <v>80</v>
      </c>
      <c r="Q104" s="5">
        <v>35</v>
      </c>
      <c r="R104" s="3">
        <v>100</v>
      </c>
      <c r="W104" s="5">
        <f t="shared" ref="W104:W109" si="60">P104+D104</f>
        <v>280</v>
      </c>
      <c r="X104">
        <f t="shared" si="55"/>
        <v>480</v>
      </c>
    </row>
    <row r="105" spans="1:24" x14ac:dyDescent="0.25">
      <c r="A105" t="s">
        <v>14</v>
      </c>
      <c r="C105">
        <v>280</v>
      </c>
      <c r="D105">
        <v>200</v>
      </c>
      <c r="E105">
        <v>200</v>
      </c>
      <c r="I105" s="5">
        <f t="shared" ref="I105:I109" si="61">C105</f>
        <v>280</v>
      </c>
      <c r="J105" s="3">
        <f t="shared" ref="J105:J109" si="62">C105+D105</f>
        <v>480</v>
      </c>
      <c r="K105" s="3">
        <f t="shared" ref="K105:K109" si="63">C105+D105+E105</f>
        <v>680</v>
      </c>
      <c r="M105" s="5">
        <f t="shared" ref="M105:M109" si="64">C105+E105</f>
        <v>480</v>
      </c>
      <c r="O105" s="5" t="s">
        <v>32</v>
      </c>
      <c r="P105" s="5">
        <v>190</v>
      </c>
      <c r="Q105" s="5">
        <v>85</v>
      </c>
      <c r="W105" s="5">
        <f t="shared" si="60"/>
        <v>390</v>
      </c>
      <c r="X105">
        <f t="shared" si="55"/>
        <v>590</v>
      </c>
    </row>
    <row r="106" spans="1:24" x14ac:dyDescent="0.25">
      <c r="A106" t="s">
        <v>15</v>
      </c>
      <c r="C106">
        <v>600</v>
      </c>
      <c r="D106">
        <v>200</v>
      </c>
      <c r="E106">
        <v>200</v>
      </c>
      <c r="I106" s="6">
        <f t="shared" si="61"/>
        <v>600</v>
      </c>
      <c r="J106" s="5">
        <f t="shared" si="62"/>
        <v>800</v>
      </c>
      <c r="K106" s="5">
        <f t="shared" si="63"/>
        <v>1000</v>
      </c>
      <c r="M106" s="5">
        <f t="shared" si="64"/>
        <v>800</v>
      </c>
      <c r="O106" s="5" t="s">
        <v>33</v>
      </c>
      <c r="P106" s="5">
        <v>370</v>
      </c>
      <c r="Q106" s="5">
        <v>160</v>
      </c>
      <c r="W106" s="3">
        <f t="shared" si="60"/>
        <v>570</v>
      </c>
      <c r="X106">
        <f t="shared" si="55"/>
        <v>770</v>
      </c>
    </row>
    <row r="107" spans="1:24" x14ac:dyDescent="0.25">
      <c r="A107" t="s">
        <v>11</v>
      </c>
      <c r="C107">
        <v>1200</v>
      </c>
      <c r="D107">
        <v>200</v>
      </c>
      <c r="E107">
        <v>200</v>
      </c>
      <c r="I107" s="5">
        <f t="shared" si="61"/>
        <v>1200</v>
      </c>
      <c r="J107" s="5">
        <f t="shared" si="62"/>
        <v>1400</v>
      </c>
      <c r="K107" s="5">
        <f t="shared" si="63"/>
        <v>1600</v>
      </c>
      <c r="M107" s="5">
        <f t="shared" si="64"/>
        <v>1400</v>
      </c>
      <c r="O107" s="5" t="s">
        <v>34</v>
      </c>
      <c r="P107" s="5">
        <v>700</v>
      </c>
      <c r="Q107" s="5">
        <v>280</v>
      </c>
      <c r="W107" s="5">
        <f t="shared" si="60"/>
        <v>900</v>
      </c>
      <c r="X107">
        <f t="shared" si="55"/>
        <v>1100</v>
      </c>
    </row>
    <row r="108" spans="1:24" x14ac:dyDescent="0.25">
      <c r="A108" t="s">
        <v>16</v>
      </c>
      <c r="C108">
        <v>2100</v>
      </c>
      <c r="D108">
        <v>200</v>
      </c>
      <c r="E108">
        <v>200</v>
      </c>
      <c r="I108" s="5">
        <f t="shared" si="61"/>
        <v>2100</v>
      </c>
      <c r="J108" s="5">
        <f t="shared" si="62"/>
        <v>2300</v>
      </c>
      <c r="K108" s="5">
        <f t="shared" si="63"/>
        <v>2500</v>
      </c>
      <c r="M108" s="5">
        <f t="shared" si="64"/>
        <v>2300</v>
      </c>
      <c r="O108" s="5" t="s">
        <v>35</v>
      </c>
      <c r="P108" s="5">
        <v>1200</v>
      </c>
      <c r="Q108" s="5">
        <v>460</v>
      </c>
      <c r="W108" s="5">
        <f t="shared" si="60"/>
        <v>1400</v>
      </c>
      <c r="X108">
        <f t="shared" si="55"/>
        <v>1600</v>
      </c>
    </row>
    <row r="109" spans="1:24" x14ac:dyDescent="0.25">
      <c r="A109" t="s">
        <v>17</v>
      </c>
      <c r="C109">
        <v>3800</v>
      </c>
      <c r="D109">
        <v>200</v>
      </c>
      <c r="E109">
        <v>200</v>
      </c>
      <c r="I109" s="5">
        <f t="shared" si="61"/>
        <v>3800</v>
      </c>
      <c r="J109" s="5">
        <f t="shared" si="62"/>
        <v>4000</v>
      </c>
      <c r="K109" s="5">
        <f t="shared" si="63"/>
        <v>4200</v>
      </c>
      <c r="M109" s="5">
        <f t="shared" si="64"/>
        <v>4000</v>
      </c>
      <c r="O109" s="5" t="s">
        <v>36</v>
      </c>
      <c r="P109" s="5">
        <v>2000</v>
      </c>
      <c r="Q109" s="5">
        <v>650</v>
      </c>
      <c r="W109" s="5">
        <f t="shared" si="60"/>
        <v>2200</v>
      </c>
      <c r="X109">
        <f t="shared" si="55"/>
        <v>2400</v>
      </c>
    </row>
    <row r="110" spans="1:24" x14ac:dyDescent="0.25">
      <c r="I110" s="5"/>
      <c r="J110" s="5"/>
      <c r="K110" s="5"/>
      <c r="O110" s="5"/>
      <c r="P110" s="5"/>
      <c r="Q110" s="5"/>
    </row>
    <row r="111" spans="1:24" x14ac:dyDescent="0.25">
      <c r="A111" t="s">
        <v>19</v>
      </c>
      <c r="B111" s="2">
        <v>31809</v>
      </c>
      <c r="C111">
        <v>230</v>
      </c>
      <c r="D111">
        <v>500</v>
      </c>
      <c r="E111">
        <v>500</v>
      </c>
      <c r="I111" s="7">
        <f>C111</f>
        <v>230</v>
      </c>
      <c r="J111" s="3">
        <f>C111+D111</f>
        <v>730</v>
      </c>
      <c r="K111" s="6">
        <f>C111+D111+E111</f>
        <v>1230</v>
      </c>
      <c r="L111" s="6"/>
      <c r="M111" s="5">
        <f>C111+E111</f>
        <v>730</v>
      </c>
      <c r="N111" s="6"/>
      <c r="O111" s="5" t="s">
        <v>30</v>
      </c>
      <c r="P111" s="5">
        <v>200</v>
      </c>
      <c r="Q111" s="3">
        <v>90</v>
      </c>
      <c r="R111" s="5">
        <v>230</v>
      </c>
      <c r="W111" s="5">
        <f t="shared" ref="W111:W117" si="65">P111+D111</f>
        <v>700</v>
      </c>
      <c r="X111">
        <f t="shared" si="55"/>
        <v>1200</v>
      </c>
    </row>
    <row r="112" spans="1:24" x14ac:dyDescent="0.25">
      <c r="A112" t="s">
        <v>66</v>
      </c>
      <c r="B112" s="2"/>
      <c r="C112">
        <v>460</v>
      </c>
      <c r="D112">
        <v>500</v>
      </c>
      <c r="E112">
        <v>500</v>
      </c>
      <c r="I112" s="7">
        <f>C112</f>
        <v>460</v>
      </c>
      <c r="J112" s="5">
        <f>C112+D112</f>
        <v>960</v>
      </c>
      <c r="K112" s="6">
        <f>C112+D112+E112</f>
        <v>1460</v>
      </c>
      <c r="L112" s="6"/>
      <c r="M112" s="5">
        <f>C112+E112</f>
        <v>960</v>
      </c>
      <c r="N112" s="6"/>
      <c r="O112" s="5" t="s">
        <v>71</v>
      </c>
      <c r="P112" s="5">
        <v>400</v>
      </c>
      <c r="Q112" s="5">
        <v>180</v>
      </c>
      <c r="R112" s="5"/>
      <c r="W112" s="5">
        <f t="shared" si="65"/>
        <v>900</v>
      </c>
      <c r="X112">
        <f t="shared" si="55"/>
        <v>1400</v>
      </c>
    </row>
    <row r="113" spans="1:24" x14ac:dyDescent="0.25">
      <c r="A113" t="s">
        <v>14</v>
      </c>
      <c r="C113">
        <v>650</v>
      </c>
      <c r="D113">
        <v>500</v>
      </c>
      <c r="E113">
        <v>500</v>
      </c>
      <c r="I113" s="3">
        <f t="shared" ref="I113:I117" si="66">C113</f>
        <v>650</v>
      </c>
      <c r="J113" s="5">
        <f t="shared" ref="J113:J117" si="67">C113+D113</f>
        <v>1150</v>
      </c>
      <c r="K113" s="5">
        <f t="shared" ref="K113:K117" si="68">C113+D113+E113</f>
        <v>1650</v>
      </c>
      <c r="M113" s="5">
        <f t="shared" ref="M113:M117" si="69">C113+E113</f>
        <v>1150</v>
      </c>
      <c r="O113" s="5" t="s">
        <v>32</v>
      </c>
      <c r="P113" s="5">
        <v>470</v>
      </c>
      <c r="Q113" s="5">
        <v>210</v>
      </c>
      <c r="W113" s="5">
        <f t="shared" si="65"/>
        <v>970</v>
      </c>
      <c r="X113">
        <f t="shared" si="55"/>
        <v>1470</v>
      </c>
    </row>
    <row r="114" spans="1:24" x14ac:dyDescent="0.25">
      <c r="A114" t="s">
        <v>15</v>
      </c>
      <c r="C114">
        <v>1400</v>
      </c>
      <c r="D114">
        <v>500</v>
      </c>
      <c r="E114">
        <v>500</v>
      </c>
      <c r="I114" s="6">
        <f t="shared" si="66"/>
        <v>1400</v>
      </c>
      <c r="J114" s="5">
        <f t="shared" si="67"/>
        <v>1900</v>
      </c>
      <c r="K114" s="5">
        <f t="shared" si="68"/>
        <v>2400</v>
      </c>
      <c r="M114" s="5">
        <f t="shared" si="69"/>
        <v>1900</v>
      </c>
      <c r="O114" s="5" t="s">
        <v>33</v>
      </c>
      <c r="P114" s="5">
        <v>950</v>
      </c>
      <c r="Q114" s="5">
        <v>390</v>
      </c>
      <c r="W114" s="5">
        <f t="shared" si="65"/>
        <v>1450</v>
      </c>
      <c r="X114">
        <f t="shared" si="55"/>
        <v>1950</v>
      </c>
    </row>
    <row r="115" spans="1:24" x14ac:dyDescent="0.25">
      <c r="A115" t="s">
        <v>11</v>
      </c>
      <c r="C115">
        <v>2600</v>
      </c>
      <c r="D115">
        <v>500</v>
      </c>
      <c r="E115">
        <v>500</v>
      </c>
      <c r="I115" s="5">
        <f t="shared" si="66"/>
        <v>2600</v>
      </c>
      <c r="J115" s="5">
        <f t="shared" si="67"/>
        <v>3100</v>
      </c>
      <c r="K115" s="5">
        <f t="shared" si="68"/>
        <v>3600</v>
      </c>
      <c r="M115" s="5">
        <f t="shared" si="69"/>
        <v>3100</v>
      </c>
      <c r="O115" s="5" t="s">
        <v>34</v>
      </c>
      <c r="P115" s="5">
        <v>1800</v>
      </c>
      <c r="Q115" s="5">
        <v>700</v>
      </c>
      <c r="W115" s="5">
        <f t="shared" si="65"/>
        <v>2300</v>
      </c>
      <c r="X115">
        <f t="shared" si="55"/>
        <v>2800</v>
      </c>
    </row>
    <row r="116" spans="1:24" x14ac:dyDescent="0.25">
      <c r="A116" t="s">
        <v>16</v>
      </c>
      <c r="C116">
        <v>4700</v>
      </c>
      <c r="D116">
        <v>500</v>
      </c>
      <c r="E116">
        <v>500</v>
      </c>
      <c r="I116" s="5">
        <f t="shared" si="66"/>
        <v>4700</v>
      </c>
      <c r="J116" s="5">
        <f t="shared" si="67"/>
        <v>5200</v>
      </c>
      <c r="K116" s="5">
        <f t="shared" si="68"/>
        <v>5700</v>
      </c>
      <c r="M116" s="5">
        <f t="shared" si="69"/>
        <v>5200</v>
      </c>
      <c r="O116" s="5" t="s">
        <v>35</v>
      </c>
      <c r="P116" s="5">
        <v>3100</v>
      </c>
      <c r="Q116" s="5">
        <v>1200</v>
      </c>
      <c r="W116" s="5">
        <f t="shared" si="65"/>
        <v>3600</v>
      </c>
      <c r="X116">
        <f t="shared" si="55"/>
        <v>4100</v>
      </c>
    </row>
    <row r="117" spans="1:24" x14ac:dyDescent="0.25">
      <c r="A117" t="s">
        <v>17</v>
      </c>
      <c r="C117">
        <v>8200</v>
      </c>
      <c r="D117">
        <v>500</v>
      </c>
      <c r="E117">
        <v>500</v>
      </c>
      <c r="I117" s="5">
        <f t="shared" si="66"/>
        <v>8200</v>
      </c>
      <c r="J117" s="5">
        <f t="shared" si="67"/>
        <v>8700</v>
      </c>
      <c r="K117" s="5">
        <f t="shared" si="68"/>
        <v>9200</v>
      </c>
      <c r="M117" s="5">
        <f t="shared" si="69"/>
        <v>8700</v>
      </c>
      <c r="O117" s="5" t="s">
        <v>36</v>
      </c>
      <c r="P117" s="5">
        <v>5000</v>
      </c>
      <c r="Q117" s="5">
        <v>1600</v>
      </c>
      <c r="W117" s="5">
        <f t="shared" si="65"/>
        <v>5500</v>
      </c>
      <c r="X117">
        <f t="shared" si="55"/>
        <v>6000</v>
      </c>
    </row>
    <row r="118" spans="1:24" x14ac:dyDescent="0.25">
      <c r="I118" s="5"/>
      <c r="J118" s="5"/>
      <c r="K118" s="5"/>
      <c r="O118" s="5"/>
      <c r="P118" s="5"/>
      <c r="Q118" s="5"/>
    </row>
    <row r="119" spans="1:24" x14ac:dyDescent="0.25">
      <c r="A119" t="s">
        <v>20</v>
      </c>
      <c r="B119" s="2">
        <v>31929</v>
      </c>
      <c r="C119">
        <v>330</v>
      </c>
      <c r="D119">
        <v>640</v>
      </c>
      <c r="E119" s="9">
        <v>500</v>
      </c>
      <c r="F119" s="9">
        <v>640</v>
      </c>
      <c r="I119" s="7">
        <f>C119</f>
        <v>330</v>
      </c>
      <c r="J119" s="3">
        <f>C119+D119</f>
        <v>970</v>
      </c>
      <c r="K119" s="10">
        <f>C119+D119+E119</f>
        <v>1470</v>
      </c>
      <c r="L119" s="5">
        <f t="shared" ref="L119:L125" si="70">C119+D119+F119</f>
        <v>1610</v>
      </c>
      <c r="M119" s="5">
        <f>C119+E119</f>
        <v>830</v>
      </c>
      <c r="N119" s="6"/>
      <c r="O119" s="5" t="s">
        <v>30</v>
      </c>
      <c r="P119" s="5">
        <v>270</v>
      </c>
      <c r="Q119" s="3">
        <v>130</v>
      </c>
      <c r="R119" s="3">
        <v>330</v>
      </c>
      <c r="W119" s="5">
        <f t="shared" ref="W119:W125" si="71">P119+D119</f>
        <v>910</v>
      </c>
      <c r="X119">
        <f t="shared" si="55"/>
        <v>1410</v>
      </c>
    </row>
    <row r="120" spans="1:24" x14ac:dyDescent="0.25">
      <c r="A120" t="s">
        <v>66</v>
      </c>
      <c r="B120" s="2"/>
      <c r="C120">
        <v>660</v>
      </c>
      <c r="D120">
        <v>640</v>
      </c>
      <c r="E120" s="9">
        <v>500</v>
      </c>
      <c r="F120" s="9">
        <v>640</v>
      </c>
      <c r="I120" s="6">
        <f>C120</f>
        <v>660</v>
      </c>
      <c r="J120" s="5">
        <f>C120+D120</f>
        <v>1300</v>
      </c>
      <c r="K120" s="6">
        <f>C120+D120+E120</f>
        <v>1800</v>
      </c>
      <c r="L120" s="5">
        <f t="shared" si="70"/>
        <v>1940</v>
      </c>
      <c r="M120" s="5">
        <f>C120+E120</f>
        <v>1160</v>
      </c>
      <c r="N120" s="6"/>
      <c r="O120" s="5" t="s">
        <v>71</v>
      </c>
      <c r="P120" s="5">
        <v>540</v>
      </c>
      <c r="Q120" s="3">
        <v>260</v>
      </c>
      <c r="R120" s="8"/>
      <c r="W120" s="5">
        <f t="shared" si="71"/>
        <v>1180</v>
      </c>
    </row>
    <row r="121" spans="1:24" x14ac:dyDescent="0.25">
      <c r="A121" t="s">
        <v>14</v>
      </c>
      <c r="C121">
        <v>950</v>
      </c>
      <c r="D121">
        <v>640</v>
      </c>
      <c r="E121" s="9">
        <v>500</v>
      </c>
      <c r="F121" s="9">
        <v>640</v>
      </c>
      <c r="I121" s="5">
        <f t="shared" ref="I121:I125" si="72">C121</f>
        <v>950</v>
      </c>
      <c r="J121" s="5">
        <f t="shared" ref="J121:J125" si="73">C121+D121</f>
        <v>1590</v>
      </c>
      <c r="K121" s="5">
        <f t="shared" ref="K121:K133" si="74">C121+D121+E121</f>
        <v>2090</v>
      </c>
      <c r="L121" s="5">
        <f t="shared" si="70"/>
        <v>2230</v>
      </c>
      <c r="M121" s="5">
        <f t="shared" ref="M121:M133" si="75">C121+E121</f>
        <v>1450</v>
      </c>
      <c r="O121" s="5" t="s">
        <v>32</v>
      </c>
      <c r="P121" s="5">
        <v>650</v>
      </c>
      <c r="Q121" s="5">
        <v>300</v>
      </c>
      <c r="W121" s="5">
        <f t="shared" si="71"/>
        <v>1290</v>
      </c>
      <c r="X121">
        <f t="shared" si="55"/>
        <v>1790</v>
      </c>
    </row>
    <row r="122" spans="1:24" x14ac:dyDescent="0.25">
      <c r="A122" t="s">
        <v>15</v>
      </c>
      <c r="C122">
        <v>2000</v>
      </c>
      <c r="D122">
        <v>640</v>
      </c>
      <c r="E122" s="9">
        <v>500</v>
      </c>
      <c r="F122" s="9">
        <v>640</v>
      </c>
      <c r="I122" s="6">
        <f t="shared" si="72"/>
        <v>2000</v>
      </c>
      <c r="J122" s="5">
        <f t="shared" si="73"/>
        <v>2640</v>
      </c>
      <c r="K122" s="5">
        <f t="shared" si="74"/>
        <v>3140</v>
      </c>
      <c r="L122" s="5">
        <f t="shared" si="70"/>
        <v>3280</v>
      </c>
      <c r="M122" s="5">
        <f t="shared" si="75"/>
        <v>2500</v>
      </c>
      <c r="O122" s="5" t="s">
        <v>33</v>
      </c>
      <c r="P122" s="5">
        <v>1300</v>
      </c>
      <c r="Q122" s="5">
        <v>550</v>
      </c>
      <c r="W122" s="5">
        <f t="shared" si="71"/>
        <v>1940</v>
      </c>
      <c r="X122">
        <f t="shared" si="55"/>
        <v>2440</v>
      </c>
    </row>
    <row r="123" spans="1:24" x14ac:dyDescent="0.25">
      <c r="A123" t="s">
        <v>11</v>
      </c>
      <c r="C123">
        <v>4000</v>
      </c>
      <c r="D123">
        <v>640</v>
      </c>
      <c r="E123" s="9">
        <v>500</v>
      </c>
      <c r="F123" s="9">
        <v>640</v>
      </c>
      <c r="I123" s="5">
        <f t="shared" si="72"/>
        <v>4000</v>
      </c>
      <c r="J123" s="5">
        <f t="shared" si="73"/>
        <v>4640</v>
      </c>
      <c r="K123" s="5">
        <f t="shared" si="74"/>
        <v>5140</v>
      </c>
      <c r="L123" s="5">
        <f t="shared" si="70"/>
        <v>5280</v>
      </c>
      <c r="M123" s="5">
        <f t="shared" si="75"/>
        <v>4500</v>
      </c>
      <c r="O123" s="5" t="s">
        <v>34</v>
      </c>
      <c r="P123" s="5">
        <v>2500</v>
      </c>
      <c r="Q123" s="5">
        <v>950</v>
      </c>
      <c r="W123" s="5">
        <f t="shared" si="71"/>
        <v>3140</v>
      </c>
      <c r="X123">
        <f t="shared" si="55"/>
        <v>3640</v>
      </c>
    </row>
    <row r="124" spans="1:24" x14ac:dyDescent="0.25">
      <c r="A124" t="s">
        <v>16</v>
      </c>
      <c r="C124">
        <v>7300</v>
      </c>
      <c r="D124">
        <v>640</v>
      </c>
      <c r="E124" s="9">
        <v>500</v>
      </c>
      <c r="F124" s="9">
        <v>640</v>
      </c>
      <c r="I124" s="5">
        <f t="shared" si="72"/>
        <v>7300</v>
      </c>
      <c r="J124" s="5">
        <f t="shared" si="73"/>
        <v>7940</v>
      </c>
      <c r="K124" s="5">
        <f t="shared" si="74"/>
        <v>8440</v>
      </c>
      <c r="L124" s="5">
        <f t="shared" si="70"/>
        <v>8580</v>
      </c>
      <c r="M124" s="5">
        <f t="shared" si="75"/>
        <v>7800</v>
      </c>
      <c r="O124" s="5" t="s">
        <v>35</v>
      </c>
      <c r="P124" s="5">
        <v>4300</v>
      </c>
      <c r="Q124" s="5">
        <v>1600</v>
      </c>
      <c r="W124" s="5">
        <f t="shared" si="71"/>
        <v>4940</v>
      </c>
      <c r="X124">
        <f t="shared" si="55"/>
        <v>5440</v>
      </c>
    </row>
    <row r="125" spans="1:24" x14ac:dyDescent="0.25">
      <c r="A125" t="s">
        <v>17</v>
      </c>
      <c r="C125">
        <v>13000</v>
      </c>
      <c r="D125">
        <v>640</v>
      </c>
      <c r="E125" s="9">
        <v>500</v>
      </c>
      <c r="F125" s="9">
        <v>640</v>
      </c>
      <c r="I125" s="5">
        <f t="shared" si="72"/>
        <v>13000</v>
      </c>
      <c r="J125" s="5">
        <f t="shared" si="73"/>
        <v>13640</v>
      </c>
      <c r="K125" s="5">
        <f t="shared" si="74"/>
        <v>14140</v>
      </c>
      <c r="L125" s="5">
        <f t="shared" si="70"/>
        <v>14280</v>
      </c>
      <c r="M125" s="5">
        <f t="shared" si="75"/>
        <v>13500</v>
      </c>
      <c r="O125" s="5" t="s">
        <v>36</v>
      </c>
      <c r="P125" s="5">
        <v>7000</v>
      </c>
      <c r="Q125" s="5">
        <v>2300</v>
      </c>
      <c r="W125" s="5">
        <f t="shared" si="71"/>
        <v>7640</v>
      </c>
      <c r="X125">
        <f t="shared" si="55"/>
        <v>8140</v>
      </c>
    </row>
    <row r="126" spans="1:24" x14ac:dyDescent="0.25">
      <c r="I126" s="5"/>
      <c r="J126" s="5"/>
      <c r="K126" s="5"/>
      <c r="O126" s="5"/>
      <c r="P126" s="5"/>
      <c r="Q126" s="5"/>
    </row>
    <row r="127" spans="1:24" x14ac:dyDescent="0.25">
      <c r="A127" t="s">
        <v>21</v>
      </c>
      <c r="B127" s="2">
        <v>32051</v>
      </c>
      <c r="C127">
        <v>410</v>
      </c>
      <c r="D127">
        <v>750</v>
      </c>
      <c r="E127">
        <v>750</v>
      </c>
      <c r="I127" s="7">
        <f>C127</f>
        <v>410</v>
      </c>
      <c r="J127" s="3">
        <f>C127+D127</f>
        <v>1160</v>
      </c>
      <c r="K127" s="3">
        <f t="shared" si="74"/>
        <v>1910</v>
      </c>
      <c r="L127" s="6"/>
      <c r="M127" s="5">
        <f t="shared" si="75"/>
        <v>1160</v>
      </c>
      <c r="N127" s="6"/>
      <c r="O127" s="5" t="s">
        <v>30</v>
      </c>
      <c r="P127" s="5">
        <v>340</v>
      </c>
      <c r="Q127" s="3">
        <v>160</v>
      </c>
      <c r="R127" s="3">
        <v>410</v>
      </c>
      <c r="W127" s="5">
        <f>P127+D127</f>
        <v>1090</v>
      </c>
      <c r="X127">
        <f t="shared" si="55"/>
        <v>1840</v>
      </c>
    </row>
    <row r="128" spans="1:24" s="5" customFormat="1" x14ac:dyDescent="0.25">
      <c r="A128" s="5" t="s">
        <v>66</v>
      </c>
      <c r="B128" s="11"/>
      <c r="C128" s="5">
        <v>820</v>
      </c>
      <c r="D128" s="5">
        <v>750</v>
      </c>
      <c r="E128" s="5">
        <v>750</v>
      </c>
      <c r="I128" s="6">
        <f>C128</f>
        <v>820</v>
      </c>
      <c r="J128" s="5">
        <f>C128+D128</f>
        <v>1570</v>
      </c>
      <c r="K128" s="5">
        <f t="shared" ref="K128" si="76">C128+D128+E128</f>
        <v>2320</v>
      </c>
      <c r="L128" s="6"/>
      <c r="M128" s="5">
        <f t="shared" ref="M128" si="77">C128+E128</f>
        <v>1570</v>
      </c>
      <c r="N128" s="6"/>
      <c r="O128" s="5" t="s">
        <v>71</v>
      </c>
      <c r="P128" s="5">
        <v>680</v>
      </c>
      <c r="Q128" s="5">
        <v>320</v>
      </c>
      <c r="W128" s="5">
        <f>P128+D128</f>
        <v>1430</v>
      </c>
      <c r="X128" s="5">
        <f t="shared" ref="X128" si="78">P128+D128+E128</f>
        <v>2180</v>
      </c>
    </row>
    <row r="129" spans="1:24" x14ac:dyDescent="0.25">
      <c r="A129" t="s">
        <v>14</v>
      </c>
      <c r="C129">
        <v>1100</v>
      </c>
      <c r="D129">
        <v>750</v>
      </c>
      <c r="E129">
        <v>750</v>
      </c>
      <c r="I129" s="3">
        <f t="shared" ref="I129:I133" si="79">C129</f>
        <v>1100</v>
      </c>
      <c r="J129" s="3">
        <f t="shared" ref="J129:J133" si="80">C129+D129</f>
        <v>1850</v>
      </c>
      <c r="K129" s="5">
        <f t="shared" si="74"/>
        <v>2600</v>
      </c>
      <c r="M129" s="5">
        <f t="shared" si="75"/>
        <v>1850</v>
      </c>
      <c r="O129" s="5" t="s">
        <v>32</v>
      </c>
      <c r="P129" s="5">
        <v>800</v>
      </c>
      <c r="Q129" s="3">
        <v>370</v>
      </c>
      <c r="W129" s="5">
        <f t="shared" ref="W129:W133" si="81">P129+D129</f>
        <v>1550</v>
      </c>
      <c r="X129">
        <f t="shared" si="55"/>
        <v>2300</v>
      </c>
    </row>
    <row r="130" spans="1:24" x14ac:dyDescent="0.25">
      <c r="A130" t="s">
        <v>15</v>
      </c>
      <c r="C130">
        <v>2500</v>
      </c>
      <c r="D130">
        <v>750</v>
      </c>
      <c r="E130">
        <v>750</v>
      </c>
      <c r="I130" s="6">
        <f t="shared" si="79"/>
        <v>2500</v>
      </c>
      <c r="J130" s="5">
        <f t="shared" si="80"/>
        <v>3250</v>
      </c>
      <c r="K130" s="5">
        <f t="shared" si="74"/>
        <v>4000</v>
      </c>
      <c r="M130" s="5">
        <f t="shared" si="75"/>
        <v>3250</v>
      </c>
      <c r="O130" s="5" t="s">
        <v>33</v>
      </c>
      <c r="P130" s="5">
        <v>1600</v>
      </c>
      <c r="Q130" s="5">
        <v>700</v>
      </c>
      <c r="W130" s="5">
        <f t="shared" si="81"/>
        <v>2350</v>
      </c>
      <c r="X130">
        <f t="shared" si="55"/>
        <v>3100</v>
      </c>
    </row>
    <row r="131" spans="1:24" x14ac:dyDescent="0.25">
      <c r="A131" t="s">
        <v>11</v>
      </c>
      <c r="C131">
        <v>5000</v>
      </c>
      <c r="D131">
        <v>750</v>
      </c>
      <c r="E131">
        <v>750</v>
      </c>
      <c r="I131" s="5">
        <f t="shared" si="79"/>
        <v>5000</v>
      </c>
      <c r="J131" s="5">
        <f t="shared" si="80"/>
        <v>5750</v>
      </c>
      <c r="K131" s="5">
        <f t="shared" si="74"/>
        <v>6500</v>
      </c>
      <c r="M131" s="5">
        <f t="shared" si="75"/>
        <v>5750</v>
      </c>
      <c r="O131" s="5" t="s">
        <v>34</v>
      </c>
      <c r="P131" s="5">
        <v>3100</v>
      </c>
      <c r="Q131" s="5">
        <v>1200</v>
      </c>
      <c r="W131" s="5">
        <f t="shared" si="81"/>
        <v>3850</v>
      </c>
      <c r="X131">
        <f t="shared" si="55"/>
        <v>4600</v>
      </c>
    </row>
    <row r="132" spans="1:24" x14ac:dyDescent="0.25">
      <c r="A132" t="s">
        <v>16</v>
      </c>
      <c r="C132">
        <v>9100</v>
      </c>
      <c r="D132">
        <v>750</v>
      </c>
      <c r="E132">
        <v>750</v>
      </c>
      <c r="I132" s="5">
        <f t="shared" si="79"/>
        <v>9100</v>
      </c>
      <c r="J132" s="5">
        <f t="shared" si="80"/>
        <v>9850</v>
      </c>
      <c r="K132" s="5">
        <f t="shared" si="74"/>
        <v>10600</v>
      </c>
      <c r="M132" s="5">
        <f t="shared" si="75"/>
        <v>9850</v>
      </c>
      <c r="O132" s="5" t="s">
        <v>35</v>
      </c>
      <c r="P132" s="5">
        <v>5400</v>
      </c>
      <c r="Q132" s="5">
        <v>2000</v>
      </c>
      <c r="W132" s="5">
        <f t="shared" si="81"/>
        <v>6150</v>
      </c>
      <c r="X132">
        <f t="shared" si="55"/>
        <v>6900</v>
      </c>
    </row>
    <row r="133" spans="1:24" x14ac:dyDescent="0.25">
      <c r="A133" t="s">
        <v>17</v>
      </c>
      <c r="C133">
        <v>16500</v>
      </c>
      <c r="D133">
        <v>750</v>
      </c>
      <c r="E133">
        <v>750</v>
      </c>
      <c r="I133" s="5">
        <f t="shared" si="79"/>
        <v>16500</v>
      </c>
      <c r="J133" s="5">
        <f t="shared" si="80"/>
        <v>17250</v>
      </c>
      <c r="K133" s="5">
        <f t="shared" si="74"/>
        <v>18000</v>
      </c>
      <c r="M133" s="5">
        <f t="shared" si="75"/>
        <v>17250</v>
      </c>
      <c r="O133" s="5" t="s">
        <v>36</v>
      </c>
      <c r="P133" s="5">
        <v>8800</v>
      </c>
      <c r="Q133" s="5">
        <v>2800</v>
      </c>
      <c r="W133" s="5">
        <f t="shared" si="81"/>
        <v>9550</v>
      </c>
      <c r="X133">
        <f t="shared" si="55"/>
        <v>10300</v>
      </c>
    </row>
    <row r="134" spans="1:24" x14ac:dyDescent="0.25">
      <c r="I134" s="5"/>
      <c r="J134" s="5"/>
      <c r="K134" s="5"/>
      <c r="O134" s="5"/>
      <c r="P134" s="5"/>
      <c r="Q134" s="5"/>
    </row>
    <row r="135" spans="1:24" x14ac:dyDescent="0.25">
      <c r="A135" t="s">
        <v>73</v>
      </c>
      <c r="D135" t="s">
        <v>38</v>
      </c>
      <c r="E135" s="1" t="s">
        <v>29</v>
      </c>
      <c r="F135" t="s">
        <v>43</v>
      </c>
      <c r="I135" t="s">
        <v>39</v>
      </c>
      <c r="J135" t="s">
        <v>38</v>
      </c>
      <c r="K135" t="s">
        <v>45</v>
      </c>
      <c r="L135" s="5" t="s">
        <v>60</v>
      </c>
      <c r="M135" s="5" t="s">
        <v>44</v>
      </c>
      <c r="N135" s="5" t="s">
        <v>43</v>
      </c>
      <c r="O135" t="s">
        <v>41</v>
      </c>
      <c r="Q135" t="s">
        <v>40</v>
      </c>
      <c r="R135" t="s">
        <v>42</v>
      </c>
      <c r="S135" t="s">
        <v>55</v>
      </c>
      <c r="T135" t="s">
        <v>59</v>
      </c>
      <c r="U135" t="s">
        <v>56</v>
      </c>
      <c r="V135" t="s">
        <v>58</v>
      </c>
      <c r="W135" s="5" t="s">
        <v>57</v>
      </c>
      <c r="X135" t="s">
        <v>61</v>
      </c>
    </row>
    <row r="136" spans="1:24" x14ac:dyDescent="0.25">
      <c r="A136" t="s">
        <v>22</v>
      </c>
      <c r="B136" s="2">
        <v>32143</v>
      </c>
      <c r="C136">
        <v>750</v>
      </c>
      <c r="D136">
        <v>1400</v>
      </c>
      <c r="E136">
        <v>1400</v>
      </c>
      <c r="I136" s="7">
        <f>C136</f>
        <v>750</v>
      </c>
      <c r="J136" s="3">
        <f>C136+D136</f>
        <v>2150</v>
      </c>
      <c r="K136" s="7">
        <f>C136+D136+E136</f>
        <v>3550</v>
      </c>
      <c r="L136" s="6"/>
      <c r="M136" s="5">
        <f>C136+E136</f>
        <v>2150</v>
      </c>
      <c r="N136" s="6"/>
      <c r="O136" s="5" t="s">
        <v>30</v>
      </c>
      <c r="P136" s="3">
        <v>650</v>
      </c>
      <c r="Q136" s="3">
        <v>300</v>
      </c>
      <c r="R136" s="3">
        <v>750</v>
      </c>
      <c r="W136" s="5">
        <f t="shared" ref="W136:W142" si="82">P136+D136</f>
        <v>2050</v>
      </c>
      <c r="X136">
        <f t="shared" ref="X136:X142" si="83">P136+D136+E136</f>
        <v>3450</v>
      </c>
    </row>
    <row r="137" spans="1:24" s="5" customFormat="1" x14ac:dyDescent="0.25">
      <c r="A137" s="5" t="s">
        <v>66</v>
      </c>
      <c r="B137" s="11"/>
      <c r="C137" s="5">
        <v>1500</v>
      </c>
      <c r="D137" s="5">
        <v>1400</v>
      </c>
      <c r="E137" s="5">
        <v>1400</v>
      </c>
      <c r="I137" s="6">
        <f>C137</f>
        <v>1500</v>
      </c>
      <c r="J137" s="5">
        <f>C137+D137</f>
        <v>2900</v>
      </c>
      <c r="K137" s="6">
        <f>C137+D137+E137</f>
        <v>4300</v>
      </c>
      <c r="L137" s="6"/>
      <c r="M137" s="5">
        <f>C137+E137</f>
        <v>2900</v>
      </c>
      <c r="N137" s="6"/>
      <c r="O137" s="5" t="s">
        <v>71</v>
      </c>
      <c r="P137" s="5">
        <v>1300</v>
      </c>
      <c r="Q137" s="5">
        <v>600</v>
      </c>
      <c r="W137" s="3">
        <f t="shared" si="82"/>
        <v>2700</v>
      </c>
      <c r="X137">
        <f t="shared" si="83"/>
        <v>4100</v>
      </c>
    </row>
    <row r="138" spans="1:24" x14ac:dyDescent="0.25">
      <c r="A138" t="s">
        <v>14</v>
      </c>
      <c r="C138">
        <v>2000</v>
      </c>
      <c r="D138">
        <v>1400</v>
      </c>
      <c r="E138">
        <v>1400</v>
      </c>
      <c r="I138" s="3">
        <f t="shared" ref="I138:I142" si="84">C138</f>
        <v>2000</v>
      </c>
      <c r="J138" s="3">
        <f t="shared" ref="J138:J142" si="85">C138+D138</f>
        <v>3400</v>
      </c>
      <c r="K138" s="5">
        <f t="shared" ref="K138:K142" si="86">C138+D138+E138</f>
        <v>4800</v>
      </c>
      <c r="M138" s="5">
        <f t="shared" ref="M138:M142" si="87">C138+E138</f>
        <v>3400</v>
      </c>
      <c r="O138" s="5" t="s">
        <v>32</v>
      </c>
      <c r="P138" s="5">
        <v>1500</v>
      </c>
      <c r="Q138" s="5">
        <v>700</v>
      </c>
      <c r="W138" s="5">
        <f t="shared" si="82"/>
        <v>2900</v>
      </c>
      <c r="X138">
        <f t="shared" si="83"/>
        <v>4300</v>
      </c>
    </row>
    <row r="139" spans="1:24" x14ac:dyDescent="0.25">
      <c r="A139" t="s">
        <v>15</v>
      </c>
      <c r="C139">
        <v>4400</v>
      </c>
      <c r="D139">
        <v>1400</v>
      </c>
      <c r="E139">
        <v>1400</v>
      </c>
      <c r="I139" s="7">
        <f t="shared" si="84"/>
        <v>4400</v>
      </c>
      <c r="J139" s="5">
        <f t="shared" si="85"/>
        <v>5800</v>
      </c>
      <c r="K139" s="5">
        <f t="shared" si="86"/>
        <v>7200</v>
      </c>
      <c r="M139" s="5">
        <f t="shared" si="87"/>
        <v>5800</v>
      </c>
      <c r="O139" s="5" t="s">
        <v>33</v>
      </c>
      <c r="P139" s="5">
        <v>3000</v>
      </c>
      <c r="Q139" s="5">
        <v>1300</v>
      </c>
      <c r="W139" s="5">
        <f t="shared" si="82"/>
        <v>4400</v>
      </c>
      <c r="X139">
        <f t="shared" si="83"/>
        <v>5800</v>
      </c>
    </row>
    <row r="140" spans="1:24" x14ac:dyDescent="0.25">
      <c r="A140" t="s">
        <v>11</v>
      </c>
      <c r="C140">
        <v>8500</v>
      </c>
      <c r="D140">
        <v>1400</v>
      </c>
      <c r="E140">
        <v>1400</v>
      </c>
      <c r="I140" s="5">
        <f t="shared" si="84"/>
        <v>8500</v>
      </c>
      <c r="J140" s="5">
        <f t="shared" si="85"/>
        <v>9900</v>
      </c>
      <c r="K140" s="5">
        <f t="shared" si="86"/>
        <v>11300</v>
      </c>
      <c r="M140" s="5">
        <f t="shared" si="87"/>
        <v>9900</v>
      </c>
      <c r="O140" s="5" t="s">
        <v>34</v>
      </c>
      <c r="P140" s="5">
        <v>5800</v>
      </c>
      <c r="Q140" s="5">
        <v>2200</v>
      </c>
      <c r="W140" s="5">
        <f t="shared" si="82"/>
        <v>7200</v>
      </c>
      <c r="X140">
        <f t="shared" si="83"/>
        <v>8600</v>
      </c>
    </row>
    <row r="141" spans="1:24" x14ac:dyDescent="0.25">
      <c r="A141" t="s">
        <v>16</v>
      </c>
      <c r="C141">
        <v>15500</v>
      </c>
      <c r="D141">
        <v>1400</v>
      </c>
      <c r="E141">
        <v>1400</v>
      </c>
      <c r="I141" s="5">
        <f t="shared" si="84"/>
        <v>15500</v>
      </c>
      <c r="J141" s="5">
        <f t="shared" si="85"/>
        <v>16900</v>
      </c>
      <c r="K141" s="5">
        <f t="shared" si="86"/>
        <v>18300</v>
      </c>
      <c r="M141" s="5">
        <f t="shared" si="87"/>
        <v>16900</v>
      </c>
      <c r="O141" s="5" t="s">
        <v>35</v>
      </c>
      <c r="P141" s="5">
        <v>10000</v>
      </c>
      <c r="Q141" s="5">
        <v>3800</v>
      </c>
      <c r="W141" s="5">
        <f t="shared" si="82"/>
        <v>11400</v>
      </c>
      <c r="X141">
        <f t="shared" si="83"/>
        <v>12800</v>
      </c>
    </row>
    <row r="142" spans="1:24" x14ac:dyDescent="0.25">
      <c r="A142" t="s">
        <v>17</v>
      </c>
      <c r="C142">
        <v>27500</v>
      </c>
      <c r="D142">
        <v>1400</v>
      </c>
      <c r="E142">
        <v>1400</v>
      </c>
      <c r="I142" s="5">
        <f t="shared" si="84"/>
        <v>27500</v>
      </c>
      <c r="J142" s="5">
        <f t="shared" si="85"/>
        <v>28900</v>
      </c>
      <c r="K142" s="5">
        <f t="shared" si="86"/>
        <v>30300</v>
      </c>
      <c r="M142" s="5">
        <f t="shared" si="87"/>
        <v>28900</v>
      </c>
      <c r="O142" s="5" t="s">
        <v>36</v>
      </c>
      <c r="P142" s="5">
        <v>16500</v>
      </c>
      <c r="Q142" s="5">
        <v>5300</v>
      </c>
      <c r="W142" s="5">
        <f t="shared" si="82"/>
        <v>17900</v>
      </c>
      <c r="X142">
        <f t="shared" si="83"/>
        <v>19300</v>
      </c>
    </row>
    <row r="143" spans="1:24" x14ac:dyDescent="0.25">
      <c r="I143" s="5"/>
      <c r="J143" s="5"/>
      <c r="K143" s="5"/>
      <c r="O143" s="5"/>
      <c r="P143" s="5"/>
      <c r="Q143" s="5"/>
    </row>
    <row r="144" spans="1:24" x14ac:dyDescent="0.25">
      <c r="A144" t="s">
        <v>23</v>
      </c>
      <c r="B144" s="2">
        <v>32509</v>
      </c>
      <c r="C144">
        <v>1100</v>
      </c>
      <c r="D144">
        <v>2100</v>
      </c>
      <c r="E144">
        <v>2100</v>
      </c>
      <c r="I144" s="7">
        <f>C144</f>
        <v>1100</v>
      </c>
      <c r="J144" s="3">
        <f>C144+D144</f>
        <v>3200</v>
      </c>
      <c r="K144" s="7">
        <f>C144+D144+E144</f>
        <v>5300</v>
      </c>
      <c r="L144" s="6"/>
      <c r="M144" s="5">
        <f>C144+E144</f>
        <v>3200</v>
      </c>
      <c r="N144" s="6"/>
      <c r="O144" s="5" t="s">
        <v>30</v>
      </c>
      <c r="P144" s="3">
        <v>950</v>
      </c>
      <c r="Q144" s="5">
        <v>450</v>
      </c>
      <c r="R144" s="3">
        <v>1100</v>
      </c>
      <c r="W144" s="5">
        <f t="shared" ref="W144:W150" si="88">P144+D144</f>
        <v>3050</v>
      </c>
      <c r="X144">
        <f t="shared" ref="X144:X150" si="89">P144+D144+E144</f>
        <v>5150</v>
      </c>
    </row>
    <row r="145" spans="1:24" x14ac:dyDescent="0.25">
      <c r="A145" t="s">
        <v>48</v>
      </c>
      <c r="B145" s="2"/>
      <c r="C145">
        <v>2200</v>
      </c>
      <c r="D145">
        <v>2100</v>
      </c>
      <c r="E145">
        <v>2100</v>
      </c>
      <c r="I145" s="7">
        <f>C145</f>
        <v>2200</v>
      </c>
      <c r="J145" s="5">
        <f>C145+D145</f>
        <v>4300</v>
      </c>
      <c r="K145" s="6">
        <f>C145+D145+E145</f>
        <v>6400</v>
      </c>
      <c r="L145" s="6"/>
      <c r="M145" s="5">
        <f>C145+E145</f>
        <v>4300</v>
      </c>
      <c r="N145" s="6"/>
      <c r="O145" s="5" t="s">
        <v>71</v>
      </c>
      <c r="P145" s="5">
        <v>1900</v>
      </c>
      <c r="Q145" s="5">
        <v>900</v>
      </c>
      <c r="W145" s="5">
        <f t="shared" si="88"/>
        <v>4000</v>
      </c>
      <c r="X145">
        <f t="shared" si="89"/>
        <v>6100</v>
      </c>
    </row>
    <row r="146" spans="1:24" x14ac:dyDescent="0.25">
      <c r="A146" t="s">
        <v>14</v>
      </c>
      <c r="C146">
        <v>2800</v>
      </c>
      <c r="D146">
        <v>2100</v>
      </c>
      <c r="E146">
        <v>2100</v>
      </c>
      <c r="I146" s="3">
        <f t="shared" ref="I146:I150" si="90">C146</f>
        <v>2800</v>
      </c>
      <c r="J146" s="3">
        <f t="shared" ref="J146:J150" si="91">C146+D146</f>
        <v>4900</v>
      </c>
      <c r="K146" s="5">
        <f t="shared" ref="K146:K150" si="92">C146+D146+E146</f>
        <v>7000</v>
      </c>
      <c r="M146" s="5">
        <f t="shared" ref="M146:M150" si="93">C146+E146</f>
        <v>4900</v>
      </c>
      <c r="O146" s="5" t="s">
        <v>32</v>
      </c>
      <c r="P146" s="5">
        <v>2250</v>
      </c>
      <c r="Q146" s="3">
        <v>1050</v>
      </c>
      <c r="W146" s="5">
        <f t="shared" si="88"/>
        <v>4350</v>
      </c>
      <c r="X146">
        <f t="shared" si="89"/>
        <v>6450</v>
      </c>
    </row>
    <row r="147" spans="1:24" x14ac:dyDescent="0.25">
      <c r="A147" t="s">
        <v>15</v>
      </c>
      <c r="C147">
        <v>5900</v>
      </c>
      <c r="D147">
        <v>2100</v>
      </c>
      <c r="E147">
        <v>2100</v>
      </c>
      <c r="I147" s="7">
        <f t="shared" si="90"/>
        <v>5900</v>
      </c>
      <c r="J147" s="5">
        <f t="shared" si="91"/>
        <v>8000</v>
      </c>
      <c r="K147" s="5">
        <f t="shared" si="92"/>
        <v>10100</v>
      </c>
      <c r="M147" s="5">
        <f t="shared" si="93"/>
        <v>8000</v>
      </c>
      <c r="O147" s="5" t="s">
        <v>33</v>
      </c>
      <c r="P147" s="5">
        <v>4500</v>
      </c>
      <c r="Q147" s="5">
        <v>1950</v>
      </c>
      <c r="W147" s="5">
        <f t="shared" si="88"/>
        <v>6600</v>
      </c>
      <c r="X147">
        <f t="shared" si="89"/>
        <v>8700</v>
      </c>
    </row>
    <row r="148" spans="1:24" x14ac:dyDescent="0.25">
      <c r="A148" t="s">
        <v>11</v>
      </c>
      <c r="C148">
        <v>11500</v>
      </c>
      <c r="D148">
        <v>2100</v>
      </c>
      <c r="E148">
        <v>2100</v>
      </c>
      <c r="I148" s="5">
        <f t="shared" si="90"/>
        <v>11500</v>
      </c>
      <c r="J148" s="5">
        <f t="shared" si="91"/>
        <v>13600</v>
      </c>
      <c r="K148" s="5">
        <f t="shared" si="92"/>
        <v>15700</v>
      </c>
      <c r="M148" s="5">
        <f t="shared" si="93"/>
        <v>13600</v>
      </c>
      <c r="O148" s="5" t="s">
        <v>34</v>
      </c>
      <c r="P148" s="5">
        <v>8000</v>
      </c>
      <c r="Q148" s="5">
        <v>3300</v>
      </c>
      <c r="W148" s="5">
        <f t="shared" si="88"/>
        <v>10100</v>
      </c>
      <c r="X148">
        <f t="shared" si="89"/>
        <v>12200</v>
      </c>
    </row>
    <row r="149" spans="1:24" x14ac:dyDescent="0.25">
      <c r="A149" t="s">
        <v>16</v>
      </c>
      <c r="C149">
        <v>20500</v>
      </c>
      <c r="D149">
        <v>2100</v>
      </c>
      <c r="E149">
        <v>2100</v>
      </c>
      <c r="I149" s="5">
        <f t="shared" si="90"/>
        <v>20500</v>
      </c>
      <c r="J149" s="5">
        <f t="shared" si="91"/>
        <v>22600</v>
      </c>
      <c r="K149" s="5">
        <f t="shared" si="92"/>
        <v>24700</v>
      </c>
      <c r="M149" s="5">
        <f t="shared" si="93"/>
        <v>22600</v>
      </c>
      <c r="O149" s="5" t="s">
        <v>35</v>
      </c>
      <c r="P149" s="5">
        <v>15000</v>
      </c>
      <c r="Q149" s="5">
        <v>5700</v>
      </c>
      <c r="W149" s="5">
        <f t="shared" si="88"/>
        <v>17100</v>
      </c>
      <c r="X149">
        <f t="shared" si="89"/>
        <v>19200</v>
      </c>
    </row>
    <row r="150" spans="1:24" x14ac:dyDescent="0.25">
      <c r="A150" t="s">
        <v>17</v>
      </c>
      <c r="C150">
        <v>35500</v>
      </c>
      <c r="D150">
        <v>2100</v>
      </c>
      <c r="E150">
        <v>2100</v>
      </c>
      <c r="I150" s="5">
        <f t="shared" si="90"/>
        <v>35500</v>
      </c>
      <c r="J150" s="5">
        <f t="shared" si="91"/>
        <v>37600</v>
      </c>
      <c r="K150" s="5">
        <f t="shared" si="92"/>
        <v>39700</v>
      </c>
      <c r="M150" s="5">
        <f t="shared" si="93"/>
        <v>37600</v>
      </c>
      <c r="O150" s="5" t="s">
        <v>36</v>
      </c>
      <c r="P150" s="5">
        <v>24750</v>
      </c>
      <c r="Q150" s="5">
        <v>7950</v>
      </c>
      <c r="W150" s="5">
        <f t="shared" si="88"/>
        <v>26850</v>
      </c>
      <c r="X150">
        <f t="shared" si="89"/>
        <v>28950</v>
      </c>
    </row>
    <row r="151" spans="1:24" x14ac:dyDescent="0.25">
      <c r="I151" s="5"/>
      <c r="J151" s="5"/>
      <c r="K151" s="5"/>
      <c r="L151" s="5" t="s">
        <v>63</v>
      </c>
      <c r="O151" s="5"/>
      <c r="P151" s="5"/>
      <c r="Q151" s="5"/>
    </row>
    <row r="152" spans="1:24" x14ac:dyDescent="0.25">
      <c r="A152" t="s">
        <v>24</v>
      </c>
      <c r="B152" s="2">
        <v>32905</v>
      </c>
      <c r="C152">
        <v>1500</v>
      </c>
      <c r="D152">
        <v>3100</v>
      </c>
      <c r="E152">
        <v>3100</v>
      </c>
      <c r="F152">
        <v>4000</v>
      </c>
      <c r="I152" s="7">
        <f>C152</f>
        <v>1500</v>
      </c>
      <c r="J152" s="3">
        <f>C152+D152</f>
        <v>4600</v>
      </c>
      <c r="K152" s="7">
        <f>C152+D152+E152</f>
        <v>7700</v>
      </c>
      <c r="L152" s="3">
        <f>C152+D152+F152</f>
        <v>8600</v>
      </c>
      <c r="M152" s="5">
        <f>C152+E152</f>
        <v>4600</v>
      </c>
      <c r="N152" s="3">
        <f>C152+F152</f>
        <v>5500</v>
      </c>
      <c r="O152" s="5" t="s">
        <v>69</v>
      </c>
      <c r="P152" s="5">
        <v>1400</v>
      </c>
      <c r="Q152" s="3">
        <v>800</v>
      </c>
      <c r="R152" s="3">
        <v>1000</v>
      </c>
      <c r="W152" s="5">
        <f t="shared" ref="W152:W166" si="94">P152+D152</f>
        <v>4500</v>
      </c>
      <c r="X152" s="3">
        <f t="shared" ref="X152:X158" si="95">P152+D152+E152</f>
        <v>7600</v>
      </c>
    </row>
    <row r="153" spans="1:24" x14ac:dyDescent="0.25">
      <c r="A153" t="s">
        <v>48</v>
      </c>
      <c r="B153" s="2"/>
      <c r="C153">
        <v>3000</v>
      </c>
      <c r="D153">
        <v>3100</v>
      </c>
      <c r="E153">
        <v>3100</v>
      </c>
      <c r="F153">
        <v>4000</v>
      </c>
      <c r="I153" s="7">
        <f>C153</f>
        <v>3000</v>
      </c>
      <c r="J153" s="5">
        <f>C153+D153</f>
        <v>6100</v>
      </c>
      <c r="K153" s="6">
        <f>C153+D153+E153</f>
        <v>9200</v>
      </c>
      <c r="L153" s="5">
        <f t="shared" ref="L153:L158" si="96">C153+D153+F153</f>
        <v>10100</v>
      </c>
      <c r="M153" s="5">
        <f>C153+E153</f>
        <v>6100</v>
      </c>
      <c r="N153" s="5">
        <f>C153+F153</f>
        <v>7000</v>
      </c>
      <c r="O153" s="5" t="s">
        <v>71</v>
      </c>
      <c r="P153" s="5">
        <v>2800</v>
      </c>
      <c r="Q153" s="5">
        <v>1600</v>
      </c>
      <c r="W153" s="5">
        <f t="shared" si="94"/>
        <v>5900</v>
      </c>
      <c r="X153">
        <f t="shared" si="95"/>
        <v>9000</v>
      </c>
    </row>
    <row r="154" spans="1:24" x14ac:dyDescent="0.25">
      <c r="A154" t="s">
        <v>14</v>
      </c>
      <c r="C154">
        <v>3800</v>
      </c>
      <c r="D154">
        <v>3100</v>
      </c>
      <c r="E154">
        <v>3100</v>
      </c>
      <c r="F154">
        <v>4000</v>
      </c>
      <c r="I154" s="3">
        <f t="shared" ref="I154:I158" si="97">C154</f>
        <v>3800</v>
      </c>
      <c r="J154" s="3">
        <f t="shared" ref="J154:J158" si="98">C154+D154</f>
        <v>6900</v>
      </c>
      <c r="K154" s="5">
        <f t="shared" ref="K154:K158" si="99">C154+D154+E154</f>
        <v>10000</v>
      </c>
      <c r="L154" s="5">
        <f t="shared" si="96"/>
        <v>10900</v>
      </c>
      <c r="M154" s="5">
        <f t="shared" ref="M154:M158" si="100">C154+E154</f>
        <v>6900</v>
      </c>
      <c r="N154" s="3">
        <f t="shared" ref="N154:N158" si="101">C154+F154</f>
        <v>7800</v>
      </c>
      <c r="O154" s="5" t="s">
        <v>32</v>
      </c>
      <c r="P154" s="5">
        <v>3300</v>
      </c>
      <c r="Q154" s="5">
        <v>1700</v>
      </c>
      <c r="W154" s="5">
        <f t="shared" si="94"/>
        <v>6400</v>
      </c>
      <c r="X154">
        <f t="shared" si="95"/>
        <v>9500</v>
      </c>
    </row>
    <row r="155" spans="1:24" x14ac:dyDescent="0.25">
      <c r="A155" t="s">
        <v>15</v>
      </c>
      <c r="C155">
        <v>8100</v>
      </c>
      <c r="D155">
        <v>3100</v>
      </c>
      <c r="E155">
        <v>3100</v>
      </c>
      <c r="F155">
        <v>4000</v>
      </c>
      <c r="I155" s="6">
        <f t="shared" si="97"/>
        <v>8100</v>
      </c>
      <c r="J155" s="3">
        <f t="shared" si="98"/>
        <v>11200</v>
      </c>
      <c r="K155" s="5">
        <f t="shared" si="99"/>
        <v>14300</v>
      </c>
      <c r="L155" s="5">
        <f t="shared" si="96"/>
        <v>15200</v>
      </c>
      <c r="M155" s="5">
        <f t="shared" si="100"/>
        <v>11200</v>
      </c>
      <c r="N155" s="5">
        <f t="shared" si="101"/>
        <v>12100</v>
      </c>
      <c r="O155" s="5" t="s">
        <v>33</v>
      </c>
      <c r="P155" s="5">
        <v>6700</v>
      </c>
      <c r="Q155" s="5">
        <v>2800</v>
      </c>
      <c r="W155" s="5">
        <f t="shared" si="94"/>
        <v>9800</v>
      </c>
      <c r="X155">
        <f t="shared" si="95"/>
        <v>12900</v>
      </c>
    </row>
    <row r="156" spans="1:24" x14ac:dyDescent="0.25">
      <c r="A156" t="s">
        <v>11</v>
      </c>
      <c r="C156">
        <v>15300</v>
      </c>
      <c r="D156">
        <v>3100</v>
      </c>
      <c r="E156">
        <v>3100</v>
      </c>
      <c r="F156">
        <v>4000</v>
      </c>
      <c r="I156" s="5">
        <f t="shared" si="97"/>
        <v>15300</v>
      </c>
      <c r="J156" s="5">
        <f t="shared" si="98"/>
        <v>18400</v>
      </c>
      <c r="K156" s="5">
        <f t="shared" si="99"/>
        <v>21500</v>
      </c>
      <c r="L156" s="5">
        <f t="shared" si="96"/>
        <v>22400</v>
      </c>
      <c r="M156" s="5">
        <f t="shared" si="100"/>
        <v>18400</v>
      </c>
      <c r="N156" s="5">
        <f t="shared" si="101"/>
        <v>19300</v>
      </c>
      <c r="O156" s="5" t="s">
        <v>34</v>
      </c>
      <c r="P156" s="5">
        <v>12600</v>
      </c>
      <c r="Q156" s="5">
        <v>4900</v>
      </c>
      <c r="W156" s="5">
        <f t="shared" si="94"/>
        <v>15700</v>
      </c>
      <c r="X156">
        <f t="shared" si="95"/>
        <v>18800</v>
      </c>
    </row>
    <row r="157" spans="1:24" x14ac:dyDescent="0.25">
      <c r="A157" t="s">
        <v>16</v>
      </c>
      <c r="C157">
        <v>27500</v>
      </c>
      <c r="D157">
        <v>3100</v>
      </c>
      <c r="E157">
        <v>3100</v>
      </c>
      <c r="F157">
        <v>4000</v>
      </c>
      <c r="I157" s="5">
        <f t="shared" si="97"/>
        <v>27500</v>
      </c>
      <c r="J157" s="5">
        <f t="shared" si="98"/>
        <v>30600</v>
      </c>
      <c r="K157" s="5">
        <f t="shared" si="99"/>
        <v>33700</v>
      </c>
      <c r="L157" s="5">
        <f t="shared" si="96"/>
        <v>34600</v>
      </c>
      <c r="M157" s="5">
        <f t="shared" si="100"/>
        <v>30600</v>
      </c>
      <c r="N157" s="5">
        <f t="shared" si="101"/>
        <v>31500</v>
      </c>
      <c r="O157" s="5" t="s">
        <v>35</v>
      </c>
      <c r="P157" s="5">
        <v>22100</v>
      </c>
      <c r="Q157" s="5">
        <v>8300</v>
      </c>
      <c r="W157" s="5">
        <f t="shared" si="94"/>
        <v>25200</v>
      </c>
      <c r="X157">
        <f t="shared" si="95"/>
        <v>28300</v>
      </c>
    </row>
    <row r="158" spans="1:24" x14ac:dyDescent="0.25">
      <c r="A158" t="s">
        <v>17</v>
      </c>
      <c r="C158">
        <v>46700</v>
      </c>
      <c r="D158">
        <v>3100</v>
      </c>
      <c r="E158">
        <v>3100</v>
      </c>
      <c r="F158">
        <v>4000</v>
      </c>
      <c r="I158" s="5">
        <f t="shared" si="97"/>
        <v>46700</v>
      </c>
      <c r="J158" s="5">
        <f t="shared" si="98"/>
        <v>49800</v>
      </c>
      <c r="K158" s="5">
        <f t="shared" si="99"/>
        <v>52900</v>
      </c>
      <c r="L158" s="5">
        <f t="shared" si="96"/>
        <v>53800</v>
      </c>
      <c r="M158" s="5">
        <f t="shared" si="100"/>
        <v>49800</v>
      </c>
      <c r="N158" s="5">
        <f t="shared" si="101"/>
        <v>50700</v>
      </c>
      <c r="O158" s="5" t="s">
        <v>36</v>
      </c>
      <c r="P158" s="5">
        <v>35900</v>
      </c>
      <c r="Q158" s="5">
        <v>11600</v>
      </c>
      <c r="W158" s="5">
        <f t="shared" si="94"/>
        <v>39000</v>
      </c>
      <c r="X158">
        <f t="shared" si="95"/>
        <v>42100</v>
      </c>
    </row>
    <row r="159" spans="1:24" x14ac:dyDescent="0.25">
      <c r="I159" s="5"/>
      <c r="J159" s="5"/>
      <c r="K159" s="5"/>
      <c r="O159" s="5"/>
      <c r="P159" s="5"/>
      <c r="Q159" s="5"/>
    </row>
    <row r="160" spans="1:24" x14ac:dyDescent="0.25">
      <c r="A160" t="s">
        <v>25</v>
      </c>
      <c r="B160" s="2">
        <v>33233</v>
      </c>
      <c r="C160">
        <v>2000</v>
      </c>
      <c r="D160">
        <v>4000</v>
      </c>
      <c r="E160">
        <v>4000</v>
      </c>
      <c r="F160">
        <v>5000</v>
      </c>
      <c r="I160" s="7">
        <f>C160</f>
        <v>2000</v>
      </c>
      <c r="J160" s="3">
        <f>C160+D160</f>
        <v>6000</v>
      </c>
      <c r="K160" s="7">
        <f>C160+D160+E160</f>
        <v>10000</v>
      </c>
      <c r="L160" s="3">
        <f t="shared" ref="L160:L166" si="102">C160+D160+F160</f>
        <v>11000</v>
      </c>
      <c r="M160" s="5">
        <f>C160+E160</f>
        <v>6000</v>
      </c>
      <c r="N160" s="5">
        <f>C160+F160</f>
        <v>7000</v>
      </c>
      <c r="O160" s="5" t="s">
        <v>30</v>
      </c>
      <c r="P160" s="5">
        <v>1900</v>
      </c>
      <c r="Q160" s="5">
        <v>1100</v>
      </c>
      <c r="R160" s="3">
        <v>1500</v>
      </c>
      <c r="W160" s="5">
        <f t="shared" si="94"/>
        <v>5900</v>
      </c>
      <c r="X160">
        <f>P160+D160+E160</f>
        <v>9900</v>
      </c>
    </row>
    <row r="161" spans="1:24" x14ac:dyDescent="0.25">
      <c r="A161" t="s">
        <v>48</v>
      </c>
      <c r="B161" s="2"/>
      <c r="C161">
        <v>4000</v>
      </c>
      <c r="D161">
        <v>4000</v>
      </c>
      <c r="E161">
        <v>4000</v>
      </c>
      <c r="F161">
        <v>5000</v>
      </c>
      <c r="I161" s="6">
        <f>C161</f>
        <v>4000</v>
      </c>
      <c r="J161" s="5">
        <f>C161+D161</f>
        <v>8000</v>
      </c>
      <c r="K161" s="6">
        <f>C161+D161+E161</f>
        <v>12000</v>
      </c>
      <c r="L161" s="5">
        <f t="shared" si="102"/>
        <v>13000</v>
      </c>
      <c r="M161" s="5">
        <f>C161+E161</f>
        <v>8000</v>
      </c>
      <c r="N161" s="5">
        <f>C161+F161</f>
        <v>9000</v>
      </c>
      <c r="O161" s="5" t="s">
        <v>71</v>
      </c>
      <c r="P161" s="5">
        <v>3800</v>
      </c>
      <c r="Q161" s="5">
        <v>2200</v>
      </c>
      <c r="R161" s="5"/>
      <c r="W161" s="5">
        <f t="shared" si="94"/>
        <v>7800</v>
      </c>
      <c r="X161" s="3">
        <f t="shared" ref="X161:X166" si="103">P161+D161+E161</f>
        <v>11800</v>
      </c>
    </row>
    <row r="162" spans="1:24" x14ac:dyDescent="0.25">
      <c r="A162" t="s">
        <v>26</v>
      </c>
      <c r="C162">
        <v>3700</v>
      </c>
      <c r="D162">
        <v>4000</v>
      </c>
      <c r="E162">
        <v>4000</v>
      </c>
      <c r="F162">
        <v>5000</v>
      </c>
      <c r="I162" s="3">
        <f t="shared" ref="I162:I166" si="104">C162</f>
        <v>3700</v>
      </c>
      <c r="J162" s="3">
        <f t="shared" ref="J162:J166" si="105">C162+D162</f>
        <v>7700</v>
      </c>
      <c r="K162" s="5">
        <f t="shared" ref="K162:K166" si="106">C162+D162+E162</f>
        <v>11700</v>
      </c>
      <c r="L162" s="5">
        <f t="shared" si="102"/>
        <v>12700</v>
      </c>
      <c r="M162" s="5">
        <f t="shared" ref="M162:M166" si="107">C162+E162</f>
        <v>7700</v>
      </c>
      <c r="N162" s="5">
        <f t="shared" ref="N162:N166" si="108">C162+F162</f>
        <v>8700</v>
      </c>
      <c r="O162" s="5" t="s">
        <v>31</v>
      </c>
      <c r="P162" s="5">
        <v>3300</v>
      </c>
      <c r="Q162" s="5">
        <v>1700</v>
      </c>
      <c r="R162" s="5"/>
      <c r="W162" s="5">
        <f t="shared" si="94"/>
        <v>7300</v>
      </c>
      <c r="X162">
        <f t="shared" si="103"/>
        <v>11300</v>
      </c>
    </row>
    <row r="163" spans="1:24" x14ac:dyDescent="0.25">
      <c r="A163" t="s">
        <v>14</v>
      </c>
      <c r="C163">
        <v>5500</v>
      </c>
      <c r="D163">
        <v>4000</v>
      </c>
      <c r="E163">
        <v>4000</v>
      </c>
      <c r="F163">
        <v>5000</v>
      </c>
      <c r="I163" s="6">
        <f t="shared" si="104"/>
        <v>5500</v>
      </c>
      <c r="J163" s="5">
        <f t="shared" si="105"/>
        <v>9500</v>
      </c>
      <c r="K163" s="5">
        <f t="shared" si="106"/>
        <v>13500</v>
      </c>
      <c r="L163" s="5">
        <f t="shared" si="102"/>
        <v>14500</v>
      </c>
      <c r="M163" s="5">
        <f t="shared" si="107"/>
        <v>9500</v>
      </c>
      <c r="N163" s="5">
        <f t="shared" si="108"/>
        <v>10500</v>
      </c>
      <c r="O163" s="5" t="s">
        <v>32</v>
      </c>
      <c r="P163" s="5">
        <v>4700</v>
      </c>
      <c r="Q163" s="5">
        <v>2400</v>
      </c>
      <c r="R163" s="5"/>
      <c r="W163" s="5">
        <f t="shared" si="94"/>
        <v>8700</v>
      </c>
      <c r="X163">
        <f t="shared" si="103"/>
        <v>12700</v>
      </c>
    </row>
    <row r="164" spans="1:24" x14ac:dyDescent="0.25">
      <c r="A164" t="s">
        <v>15</v>
      </c>
      <c r="C164">
        <v>11300</v>
      </c>
      <c r="D164">
        <v>4000</v>
      </c>
      <c r="E164">
        <v>4000</v>
      </c>
      <c r="F164">
        <v>5000</v>
      </c>
      <c r="I164" s="5">
        <f t="shared" si="104"/>
        <v>11300</v>
      </c>
      <c r="J164" s="5">
        <f t="shared" si="105"/>
        <v>15300</v>
      </c>
      <c r="K164" s="5">
        <f t="shared" si="106"/>
        <v>19300</v>
      </c>
      <c r="L164" s="5">
        <f t="shared" si="102"/>
        <v>20300</v>
      </c>
      <c r="M164" s="5">
        <f t="shared" si="107"/>
        <v>15300</v>
      </c>
      <c r="N164" s="5">
        <f t="shared" si="108"/>
        <v>16300</v>
      </c>
      <c r="O164" s="5" t="s">
        <v>33</v>
      </c>
      <c r="P164" s="5">
        <v>9300</v>
      </c>
      <c r="Q164" s="5">
        <v>3900</v>
      </c>
      <c r="R164" s="5"/>
      <c r="W164" s="5">
        <f t="shared" si="94"/>
        <v>13300</v>
      </c>
      <c r="X164">
        <f t="shared" si="103"/>
        <v>17300</v>
      </c>
    </row>
    <row r="165" spans="1:24" x14ac:dyDescent="0.25">
      <c r="A165" t="s">
        <v>11</v>
      </c>
      <c r="C165">
        <v>21600</v>
      </c>
      <c r="D165">
        <v>4000</v>
      </c>
      <c r="E165">
        <v>4000</v>
      </c>
      <c r="F165">
        <v>5000</v>
      </c>
      <c r="I165" s="5">
        <f t="shared" si="104"/>
        <v>21600</v>
      </c>
      <c r="J165" s="3">
        <f t="shared" si="105"/>
        <v>25600</v>
      </c>
      <c r="K165" s="5">
        <f t="shared" si="106"/>
        <v>29600</v>
      </c>
      <c r="L165" s="5">
        <f t="shared" si="102"/>
        <v>30600</v>
      </c>
      <c r="M165" s="5">
        <f t="shared" si="107"/>
        <v>25600</v>
      </c>
      <c r="N165" s="5">
        <f t="shared" si="108"/>
        <v>26600</v>
      </c>
      <c r="O165" s="5" t="s">
        <v>34</v>
      </c>
      <c r="P165" s="5">
        <v>17700</v>
      </c>
      <c r="Q165" s="5">
        <v>6900</v>
      </c>
      <c r="R165" s="5"/>
      <c r="W165" s="5">
        <f t="shared" si="94"/>
        <v>21700</v>
      </c>
      <c r="X165">
        <f t="shared" si="103"/>
        <v>25700</v>
      </c>
    </row>
    <row r="166" spans="1:24" x14ac:dyDescent="0.25">
      <c r="A166" t="s">
        <v>16</v>
      </c>
      <c r="C166">
        <v>38800</v>
      </c>
      <c r="D166">
        <v>4000</v>
      </c>
      <c r="E166">
        <v>4000</v>
      </c>
      <c r="F166">
        <v>5000</v>
      </c>
      <c r="I166" s="5">
        <f t="shared" si="104"/>
        <v>38800</v>
      </c>
      <c r="J166" s="5">
        <f t="shared" si="105"/>
        <v>42800</v>
      </c>
      <c r="K166" s="5">
        <f t="shared" si="106"/>
        <v>46800</v>
      </c>
      <c r="L166" s="5">
        <f t="shared" si="102"/>
        <v>47800</v>
      </c>
      <c r="M166" s="5">
        <f t="shared" si="107"/>
        <v>42800</v>
      </c>
      <c r="N166" s="5">
        <f t="shared" si="108"/>
        <v>43800</v>
      </c>
      <c r="O166" s="5" t="s">
        <v>35</v>
      </c>
      <c r="P166" s="5">
        <v>30900</v>
      </c>
      <c r="Q166" s="5">
        <v>11600</v>
      </c>
      <c r="R166" s="5"/>
      <c r="W166" s="5">
        <f t="shared" si="94"/>
        <v>34900</v>
      </c>
      <c r="X166">
        <f t="shared" si="103"/>
        <v>38900</v>
      </c>
    </row>
    <row r="167" spans="1:24" x14ac:dyDescent="0.25">
      <c r="I167" s="5"/>
      <c r="J167" s="5"/>
      <c r="K167" s="5"/>
      <c r="O167" s="5"/>
      <c r="P167" s="5"/>
      <c r="Q167" s="5"/>
      <c r="R167" s="5"/>
    </row>
    <row r="168" spans="1:24" x14ac:dyDescent="0.25">
      <c r="A168" t="s">
        <v>73</v>
      </c>
      <c r="D168" t="s">
        <v>38</v>
      </c>
      <c r="E168" s="1" t="s">
        <v>29</v>
      </c>
      <c r="F168" t="s">
        <v>43</v>
      </c>
      <c r="I168" t="s">
        <v>39</v>
      </c>
      <c r="J168" t="s">
        <v>38</v>
      </c>
      <c r="K168" t="s">
        <v>45</v>
      </c>
      <c r="L168" s="5" t="s">
        <v>60</v>
      </c>
      <c r="M168" s="5" t="s">
        <v>44</v>
      </c>
      <c r="N168" s="5" t="s">
        <v>43</v>
      </c>
      <c r="O168" t="s">
        <v>41</v>
      </c>
      <c r="Q168" t="s">
        <v>40</v>
      </c>
      <c r="R168" t="s">
        <v>42</v>
      </c>
      <c r="S168" t="s">
        <v>55</v>
      </c>
      <c r="T168" t="s">
        <v>59</v>
      </c>
      <c r="U168" t="s">
        <v>56</v>
      </c>
      <c r="V168" t="s">
        <v>58</v>
      </c>
      <c r="W168" s="5" t="s">
        <v>57</v>
      </c>
      <c r="X168" t="s">
        <v>61</v>
      </c>
    </row>
    <row r="169" spans="1:24" x14ac:dyDescent="0.25">
      <c r="A169" t="s">
        <v>27</v>
      </c>
      <c r="B169" s="2">
        <v>33573</v>
      </c>
      <c r="C169">
        <v>2000</v>
      </c>
      <c r="D169">
        <v>4800</v>
      </c>
      <c r="E169">
        <v>4800</v>
      </c>
      <c r="F169">
        <v>6000</v>
      </c>
      <c r="I169" s="7">
        <f>C169</f>
        <v>2000</v>
      </c>
      <c r="J169" s="3">
        <f>C169+D169</f>
        <v>6800</v>
      </c>
      <c r="K169" s="6">
        <f>C169+D169+E169</f>
        <v>11600</v>
      </c>
      <c r="L169" s="5">
        <f t="shared" ref="L169:L175" si="109">C169+D169+F169</f>
        <v>12800</v>
      </c>
      <c r="M169" s="5">
        <f>C169+E169</f>
        <v>6800</v>
      </c>
      <c r="N169" s="3">
        <f>C169+F169</f>
        <v>8000</v>
      </c>
      <c r="O169" s="5" t="s">
        <v>30</v>
      </c>
      <c r="P169" s="5">
        <v>1900</v>
      </c>
      <c r="Q169" s="5"/>
      <c r="R169" s="3">
        <v>1500</v>
      </c>
      <c r="W169" s="5">
        <f t="shared" ref="W169:W184" si="110">P169+D169</f>
        <v>6700</v>
      </c>
    </row>
    <row r="170" spans="1:24" x14ac:dyDescent="0.25">
      <c r="A170" t="s">
        <v>48</v>
      </c>
      <c r="B170" s="2"/>
      <c r="C170">
        <v>4000</v>
      </c>
      <c r="D170">
        <v>4800</v>
      </c>
      <c r="E170">
        <v>4800</v>
      </c>
      <c r="F170">
        <v>6000</v>
      </c>
      <c r="I170" s="6">
        <f>C170</f>
        <v>4000</v>
      </c>
      <c r="J170" s="5">
        <f>C170+D170</f>
        <v>8800</v>
      </c>
      <c r="K170" s="6">
        <f>C170+D170+E170</f>
        <v>13600</v>
      </c>
      <c r="L170" s="5">
        <f t="shared" si="109"/>
        <v>14800</v>
      </c>
      <c r="M170" s="5">
        <f>C170+E170</f>
        <v>8800</v>
      </c>
      <c r="N170" s="5">
        <f>C170+F170</f>
        <v>10000</v>
      </c>
      <c r="O170" s="5" t="s">
        <v>71</v>
      </c>
      <c r="P170" s="5">
        <v>3800</v>
      </c>
      <c r="Q170" s="5"/>
      <c r="W170" s="5">
        <f t="shared" si="110"/>
        <v>8600</v>
      </c>
    </row>
    <row r="171" spans="1:24" x14ac:dyDescent="0.25">
      <c r="A171" t="s">
        <v>26</v>
      </c>
      <c r="C171">
        <v>3700</v>
      </c>
      <c r="D171">
        <v>4800</v>
      </c>
      <c r="E171">
        <v>4800</v>
      </c>
      <c r="F171">
        <v>6000</v>
      </c>
      <c r="I171" s="3">
        <f t="shared" ref="I171:I175" si="111">C171</f>
        <v>3700</v>
      </c>
      <c r="J171" s="5">
        <f t="shared" ref="J171:J175" si="112">C171+D171</f>
        <v>8500</v>
      </c>
      <c r="K171" s="5">
        <f t="shared" ref="K171:K175" si="113">C171+D171+E171</f>
        <v>13300</v>
      </c>
      <c r="L171" s="5">
        <f t="shared" si="109"/>
        <v>14500</v>
      </c>
      <c r="M171" s="5">
        <f t="shared" ref="M171:M175" si="114">C171+E171</f>
        <v>8500</v>
      </c>
      <c r="N171" s="5">
        <f t="shared" ref="N171:N175" si="115">C171+F171</f>
        <v>9700</v>
      </c>
      <c r="O171" s="5" t="s">
        <v>31</v>
      </c>
      <c r="P171" s="5">
        <v>3300</v>
      </c>
      <c r="Q171" s="5">
        <v>1700</v>
      </c>
      <c r="W171" s="5">
        <f t="shared" si="110"/>
        <v>8100</v>
      </c>
      <c r="X171">
        <f t="shared" ref="X171:X175" si="116">P171+D171+E171</f>
        <v>12900</v>
      </c>
    </row>
    <row r="172" spans="1:24" x14ac:dyDescent="0.25">
      <c r="A172" t="s">
        <v>14</v>
      </c>
      <c r="C172">
        <v>5500</v>
      </c>
      <c r="D172">
        <v>4800</v>
      </c>
      <c r="E172">
        <v>4800</v>
      </c>
      <c r="F172">
        <v>6000</v>
      </c>
      <c r="I172" s="7">
        <f t="shared" si="111"/>
        <v>5500</v>
      </c>
      <c r="J172" s="5">
        <f t="shared" si="112"/>
        <v>10300</v>
      </c>
      <c r="K172" s="5">
        <f t="shared" si="113"/>
        <v>15100</v>
      </c>
      <c r="L172" s="5">
        <f t="shared" si="109"/>
        <v>16300</v>
      </c>
      <c r="M172" s="5">
        <f t="shared" si="114"/>
        <v>10300</v>
      </c>
      <c r="N172" s="5">
        <f t="shared" si="115"/>
        <v>11500</v>
      </c>
      <c r="O172" s="5" t="s">
        <v>32</v>
      </c>
      <c r="P172" s="5">
        <v>4700</v>
      </c>
      <c r="Q172" s="5">
        <v>2400</v>
      </c>
      <c r="W172" s="5">
        <f t="shared" si="110"/>
        <v>9500</v>
      </c>
      <c r="X172">
        <f t="shared" si="116"/>
        <v>14300</v>
      </c>
    </row>
    <row r="173" spans="1:24" x14ac:dyDescent="0.25">
      <c r="A173" t="s">
        <v>15</v>
      </c>
      <c r="C173">
        <v>11300</v>
      </c>
      <c r="D173">
        <v>4800</v>
      </c>
      <c r="E173">
        <v>4800</v>
      </c>
      <c r="F173">
        <v>6000</v>
      </c>
      <c r="I173" s="5">
        <f t="shared" si="111"/>
        <v>11300</v>
      </c>
      <c r="J173" s="5">
        <f t="shared" si="112"/>
        <v>16100</v>
      </c>
      <c r="K173" s="5">
        <f t="shared" si="113"/>
        <v>20900</v>
      </c>
      <c r="L173" s="5">
        <f t="shared" si="109"/>
        <v>22100</v>
      </c>
      <c r="M173" s="5">
        <f t="shared" si="114"/>
        <v>16100</v>
      </c>
      <c r="N173" s="5">
        <f t="shared" si="115"/>
        <v>17300</v>
      </c>
      <c r="O173" s="5" t="s">
        <v>33</v>
      </c>
      <c r="P173" s="5">
        <v>9300</v>
      </c>
      <c r="Q173" s="5">
        <v>3900</v>
      </c>
      <c r="W173" s="5">
        <f t="shared" si="110"/>
        <v>14100</v>
      </c>
      <c r="X173">
        <f t="shared" si="116"/>
        <v>18900</v>
      </c>
    </row>
    <row r="174" spans="1:24" x14ac:dyDescent="0.25">
      <c r="A174" t="s">
        <v>11</v>
      </c>
      <c r="C174">
        <v>21600</v>
      </c>
      <c r="D174">
        <v>4800</v>
      </c>
      <c r="E174">
        <v>4800</v>
      </c>
      <c r="F174">
        <v>6000</v>
      </c>
      <c r="I174" s="5">
        <f t="shared" si="111"/>
        <v>21600</v>
      </c>
      <c r="J174" s="5">
        <f t="shared" si="112"/>
        <v>26400</v>
      </c>
      <c r="K174" s="5">
        <f t="shared" si="113"/>
        <v>31200</v>
      </c>
      <c r="L174" s="5">
        <f t="shared" si="109"/>
        <v>32400</v>
      </c>
      <c r="M174" s="5">
        <f t="shared" si="114"/>
        <v>26400</v>
      </c>
      <c r="N174" s="5">
        <f t="shared" si="115"/>
        <v>27600</v>
      </c>
      <c r="O174" s="5" t="s">
        <v>34</v>
      </c>
      <c r="P174" s="5">
        <v>17700</v>
      </c>
      <c r="Q174" s="5">
        <v>6900</v>
      </c>
      <c r="W174" s="5">
        <f t="shared" si="110"/>
        <v>22500</v>
      </c>
      <c r="X174">
        <f t="shared" si="116"/>
        <v>27300</v>
      </c>
    </row>
    <row r="175" spans="1:24" x14ac:dyDescent="0.25">
      <c r="A175" t="s">
        <v>16</v>
      </c>
      <c r="C175">
        <v>38800</v>
      </c>
      <c r="D175">
        <v>4800</v>
      </c>
      <c r="E175">
        <v>4800</v>
      </c>
      <c r="F175">
        <v>6000</v>
      </c>
      <c r="I175" s="5">
        <f t="shared" si="111"/>
        <v>38800</v>
      </c>
      <c r="J175" s="5">
        <f t="shared" si="112"/>
        <v>43600</v>
      </c>
      <c r="K175" s="5">
        <f t="shared" si="113"/>
        <v>48400</v>
      </c>
      <c r="L175" s="5">
        <f t="shared" si="109"/>
        <v>49600</v>
      </c>
      <c r="M175" s="5">
        <f t="shared" si="114"/>
        <v>43600</v>
      </c>
      <c r="N175" s="5">
        <f t="shared" si="115"/>
        <v>44800</v>
      </c>
      <c r="O175" s="5" t="s">
        <v>35</v>
      </c>
      <c r="P175" s="5">
        <v>30900</v>
      </c>
      <c r="Q175" s="5">
        <v>11600</v>
      </c>
      <c r="W175" s="5">
        <f t="shared" si="110"/>
        <v>35700</v>
      </c>
      <c r="X175">
        <f t="shared" si="116"/>
        <v>40500</v>
      </c>
    </row>
    <row r="176" spans="1:24" x14ac:dyDescent="0.25">
      <c r="I176" s="5"/>
      <c r="J176" s="5"/>
      <c r="K176" s="5"/>
      <c r="O176" s="5"/>
      <c r="P176" s="5"/>
      <c r="Q176" s="5"/>
      <c r="S176" t="s">
        <v>74</v>
      </c>
    </row>
    <row r="177" spans="1:24" x14ac:dyDescent="0.25">
      <c r="A177" t="s">
        <v>28</v>
      </c>
      <c r="B177" s="2">
        <v>33996</v>
      </c>
      <c r="C177">
        <v>2</v>
      </c>
      <c r="D177">
        <v>4.8</v>
      </c>
      <c r="E177">
        <v>4.8</v>
      </c>
      <c r="F177">
        <v>6</v>
      </c>
      <c r="I177" s="7">
        <f>C177</f>
        <v>2</v>
      </c>
      <c r="J177" s="5">
        <f>C177+D177</f>
        <v>6.8</v>
      </c>
      <c r="K177" s="6">
        <f>C177+D177+E177</f>
        <v>11.6</v>
      </c>
      <c r="L177" s="5">
        <f t="shared" ref="L177:L184" si="117">C177+D177+F177</f>
        <v>12.8</v>
      </c>
      <c r="M177" s="5">
        <f>C177+E177</f>
        <v>6.8</v>
      </c>
      <c r="N177" s="3">
        <f>C177+F177</f>
        <v>8</v>
      </c>
      <c r="O177" s="5" t="s">
        <v>30</v>
      </c>
      <c r="P177" s="5">
        <v>1.9</v>
      </c>
      <c r="Q177" s="5"/>
      <c r="R177" s="5">
        <v>1.5</v>
      </c>
      <c r="W177" s="5">
        <f t="shared" si="110"/>
        <v>6.6999999999999993</v>
      </c>
    </row>
    <row r="178" spans="1:24" x14ac:dyDescent="0.25">
      <c r="A178" t="s">
        <v>48</v>
      </c>
      <c r="B178" s="2"/>
      <c r="C178">
        <v>4</v>
      </c>
      <c r="D178">
        <v>4.8</v>
      </c>
      <c r="E178">
        <v>4.8</v>
      </c>
      <c r="F178">
        <v>6</v>
      </c>
      <c r="I178" s="6">
        <f>C178</f>
        <v>4</v>
      </c>
      <c r="J178" s="5">
        <f>C178+D178</f>
        <v>8.8000000000000007</v>
      </c>
      <c r="K178" s="6">
        <f>C178+D178+E178</f>
        <v>13.600000000000001</v>
      </c>
      <c r="L178" s="5">
        <f t="shared" si="117"/>
        <v>14.8</v>
      </c>
      <c r="M178" s="5">
        <f>C178+E178</f>
        <v>8.8000000000000007</v>
      </c>
      <c r="N178" s="5">
        <f>C178+F178</f>
        <v>10</v>
      </c>
      <c r="O178" s="5" t="s">
        <v>71</v>
      </c>
      <c r="P178" s="5">
        <v>3.8</v>
      </c>
      <c r="Q178" s="5"/>
      <c r="W178" s="5">
        <f t="shared" si="110"/>
        <v>8.6</v>
      </c>
    </row>
    <row r="179" spans="1:24" x14ac:dyDescent="0.25">
      <c r="A179" t="s">
        <v>64</v>
      </c>
      <c r="B179" s="2"/>
      <c r="C179">
        <v>6</v>
      </c>
      <c r="D179">
        <v>4.8</v>
      </c>
      <c r="E179">
        <v>4.8</v>
      </c>
      <c r="F179">
        <v>6</v>
      </c>
      <c r="I179" s="6">
        <f>C179</f>
        <v>6</v>
      </c>
      <c r="J179" s="5">
        <f>C179+D179</f>
        <v>10.8</v>
      </c>
      <c r="K179" s="6">
        <f>C179+D179+E179</f>
        <v>15.600000000000001</v>
      </c>
      <c r="L179" s="5">
        <f t="shared" ref="L179" si="118">C179+D179+F179</f>
        <v>16.8</v>
      </c>
      <c r="M179" s="5">
        <f>C179+E179</f>
        <v>10.8</v>
      </c>
      <c r="N179" s="3">
        <f>C179+F179</f>
        <v>12</v>
      </c>
      <c r="O179" s="5"/>
      <c r="P179" s="5"/>
      <c r="Q179" s="5"/>
    </row>
    <row r="180" spans="1:24" x14ac:dyDescent="0.25">
      <c r="A180" t="s">
        <v>26</v>
      </c>
      <c r="C180">
        <v>3.7</v>
      </c>
      <c r="D180">
        <v>4.8</v>
      </c>
      <c r="E180">
        <v>4.8</v>
      </c>
      <c r="F180">
        <v>6</v>
      </c>
      <c r="I180" s="5">
        <f t="shared" ref="I180:I184" si="119">C180</f>
        <v>3.7</v>
      </c>
      <c r="J180" s="3">
        <f t="shared" ref="J180:J184" si="120">C180+D180</f>
        <v>8.5</v>
      </c>
      <c r="K180" s="5">
        <f t="shared" ref="K180:K184" si="121">C180+D180+E180</f>
        <v>13.3</v>
      </c>
      <c r="L180" s="5">
        <f t="shared" si="117"/>
        <v>14.5</v>
      </c>
      <c r="M180" s="5">
        <f t="shared" ref="M180:M184" si="122">C180+E180</f>
        <v>8.5</v>
      </c>
      <c r="N180" s="5">
        <f t="shared" ref="N180:N184" si="123">C180+F180</f>
        <v>9.6999999999999993</v>
      </c>
      <c r="O180" s="5" t="s">
        <v>31</v>
      </c>
      <c r="P180" s="5">
        <v>3.3</v>
      </c>
      <c r="Q180" s="5">
        <v>1.7</v>
      </c>
      <c r="W180" s="5">
        <f t="shared" si="110"/>
        <v>8.1</v>
      </c>
      <c r="X180">
        <f t="shared" ref="X180:X184" si="124">P180+D180+E180</f>
        <v>12.899999999999999</v>
      </c>
    </row>
    <row r="181" spans="1:24" x14ac:dyDescent="0.25">
      <c r="A181" t="s">
        <v>14</v>
      </c>
      <c r="C181">
        <v>5.5</v>
      </c>
      <c r="D181">
        <v>4.8</v>
      </c>
      <c r="E181">
        <v>4.8</v>
      </c>
      <c r="F181">
        <v>6</v>
      </c>
      <c r="I181" s="6">
        <f t="shared" si="119"/>
        <v>5.5</v>
      </c>
      <c r="J181" s="5">
        <f t="shared" si="120"/>
        <v>10.3</v>
      </c>
      <c r="K181" s="5">
        <f t="shared" si="121"/>
        <v>15.100000000000001</v>
      </c>
      <c r="L181" s="5">
        <f t="shared" si="117"/>
        <v>16.3</v>
      </c>
      <c r="M181" s="5">
        <f t="shared" si="122"/>
        <v>10.3</v>
      </c>
      <c r="N181" s="5">
        <f t="shared" si="123"/>
        <v>11.5</v>
      </c>
      <c r="O181" s="5" t="s">
        <v>32</v>
      </c>
      <c r="P181" s="5">
        <v>4.7</v>
      </c>
      <c r="Q181" s="5">
        <v>2.4</v>
      </c>
      <c r="W181" s="5">
        <f t="shared" si="110"/>
        <v>9.5</v>
      </c>
      <c r="X181">
        <f t="shared" si="124"/>
        <v>14.3</v>
      </c>
    </row>
    <row r="182" spans="1:24" x14ac:dyDescent="0.25">
      <c r="A182" t="s">
        <v>15</v>
      </c>
      <c r="C182">
        <v>11</v>
      </c>
      <c r="D182">
        <v>4.8</v>
      </c>
      <c r="E182">
        <v>4.8</v>
      </c>
      <c r="F182">
        <v>6</v>
      </c>
      <c r="I182" s="5">
        <f t="shared" si="119"/>
        <v>11</v>
      </c>
      <c r="J182" s="5">
        <f t="shared" si="120"/>
        <v>15.8</v>
      </c>
      <c r="K182" s="5">
        <f t="shared" si="121"/>
        <v>20.6</v>
      </c>
      <c r="L182" s="5">
        <f t="shared" si="117"/>
        <v>21.8</v>
      </c>
      <c r="M182" s="5">
        <f t="shared" si="122"/>
        <v>15.8</v>
      </c>
      <c r="N182" s="5">
        <f t="shared" si="123"/>
        <v>17</v>
      </c>
      <c r="O182" s="5" t="s">
        <v>33</v>
      </c>
      <c r="P182" s="5">
        <v>9</v>
      </c>
      <c r="Q182" s="5">
        <v>3.9</v>
      </c>
      <c r="W182" s="5">
        <f t="shared" si="110"/>
        <v>13.8</v>
      </c>
      <c r="X182">
        <f t="shared" si="124"/>
        <v>18.600000000000001</v>
      </c>
    </row>
    <row r="183" spans="1:24" x14ac:dyDescent="0.25">
      <c r="A183" t="s">
        <v>11</v>
      </c>
      <c r="C183">
        <v>21</v>
      </c>
      <c r="D183">
        <v>4.8</v>
      </c>
      <c r="E183">
        <v>4.8</v>
      </c>
      <c r="F183">
        <v>6</v>
      </c>
      <c r="I183" s="5">
        <f t="shared" si="119"/>
        <v>21</v>
      </c>
      <c r="J183" s="5">
        <f t="shared" si="120"/>
        <v>25.8</v>
      </c>
      <c r="K183" s="5">
        <f t="shared" si="121"/>
        <v>30.6</v>
      </c>
      <c r="L183" s="5">
        <f t="shared" si="117"/>
        <v>31.8</v>
      </c>
      <c r="M183" s="5">
        <f t="shared" si="122"/>
        <v>25.8</v>
      </c>
      <c r="N183" s="5">
        <f t="shared" si="123"/>
        <v>27</v>
      </c>
      <c r="O183" s="5" t="s">
        <v>34</v>
      </c>
      <c r="P183" s="5">
        <v>17</v>
      </c>
      <c r="Q183" s="5">
        <v>6.9</v>
      </c>
      <c r="W183" s="5">
        <f t="shared" si="110"/>
        <v>21.8</v>
      </c>
      <c r="X183">
        <f t="shared" si="124"/>
        <v>26.6</v>
      </c>
    </row>
    <row r="184" spans="1:24" x14ac:dyDescent="0.25">
      <c r="A184" t="s">
        <v>16</v>
      </c>
      <c r="C184">
        <v>38</v>
      </c>
      <c r="D184">
        <v>4.8</v>
      </c>
      <c r="E184">
        <v>4.8</v>
      </c>
      <c r="F184">
        <v>6</v>
      </c>
      <c r="I184" s="5">
        <f t="shared" si="119"/>
        <v>38</v>
      </c>
      <c r="J184" s="5">
        <f t="shared" si="120"/>
        <v>42.8</v>
      </c>
      <c r="K184" s="5">
        <f t="shared" si="121"/>
        <v>47.599999999999994</v>
      </c>
      <c r="L184" s="5">
        <f t="shared" si="117"/>
        <v>48.8</v>
      </c>
      <c r="M184" s="5">
        <f t="shared" si="122"/>
        <v>42.8</v>
      </c>
      <c r="N184" s="5">
        <f t="shared" si="123"/>
        <v>44</v>
      </c>
      <c r="O184" s="5" t="s">
        <v>35</v>
      </c>
      <c r="P184" s="5">
        <v>30</v>
      </c>
      <c r="Q184" s="5">
        <v>11.6</v>
      </c>
      <c r="W184" s="5">
        <f t="shared" si="110"/>
        <v>34.799999999999997</v>
      </c>
      <c r="X184">
        <f t="shared" si="124"/>
        <v>39.599999999999994</v>
      </c>
    </row>
    <row r="185" spans="1:24" x14ac:dyDescent="0.25">
      <c r="I185" s="5"/>
      <c r="J185" s="5"/>
      <c r="K185" s="5"/>
      <c r="O185" s="5" t="s">
        <v>36</v>
      </c>
      <c r="P185" s="5">
        <v>50</v>
      </c>
      <c r="Q185" s="5">
        <v>16.3</v>
      </c>
    </row>
    <row r="186" spans="1:24" x14ac:dyDescent="0.25">
      <c r="C186" t="s">
        <v>50</v>
      </c>
      <c r="I186" s="5"/>
      <c r="J186" s="5"/>
      <c r="K186" s="5"/>
      <c r="O186" s="5"/>
      <c r="P186" s="5"/>
      <c r="Q186" s="5"/>
    </row>
    <row r="187" spans="1:24" x14ac:dyDescent="0.25">
      <c r="A187" t="s">
        <v>49</v>
      </c>
      <c r="B187" s="2">
        <v>34790</v>
      </c>
      <c r="C187" s="5">
        <v>2.7</v>
      </c>
      <c r="D187" s="4">
        <v>4.8</v>
      </c>
      <c r="E187" s="4">
        <v>4.8</v>
      </c>
      <c r="F187" s="4"/>
      <c r="I187" s="7">
        <f>C187</f>
        <v>2.7</v>
      </c>
      <c r="J187" s="5">
        <f>C187+D187</f>
        <v>7.5</v>
      </c>
      <c r="K187" s="6">
        <f>C187+D187+E187</f>
        <v>12.3</v>
      </c>
      <c r="L187" s="6"/>
      <c r="M187" s="5">
        <f>C187+E187</f>
        <v>7.5</v>
      </c>
      <c r="N187" s="6"/>
      <c r="O187" s="5" t="s">
        <v>30</v>
      </c>
      <c r="P187" s="5"/>
      <c r="Q187" s="5"/>
      <c r="R187" s="5">
        <v>2</v>
      </c>
    </row>
    <row r="188" spans="1:24" x14ac:dyDescent="0.25">
      <c r="A188" t="s">
        <v>48</v>
      </c>
      <c r="B188" s="2"/>
      <c r="C188" s="5">
        <v>5.4</v>
      </c>
      <c r="D188" s="4">
        <v>4.8</v>
      </c>
      <c r="E188" s="4">
        <v>4.8</v>
      </c>
      <c r="F188" s="4"/>
      <c r="I188" s="6">
        <f>C188</f>
        <v>5.4</v>
      </c>
      <c r="J188" s="5">
        <f>C188+D188</f>
        <v>10.199999999999999</v>
      </c>
      <c r="K188" s="6">
        <f>C188+D188+E188</f>
        <v>15</v>
      </c>
      <c r="L188" s="6"/>
      <c r="M188" s="5">
        <f>C188+E188</f>
        <v>10.199999999999999</v>
      </c>
      <c r="N188" s="6"/>
      <c r="O188" s="5"/>
      <c r="P188" s="5"/>
      <c r="Q188" s="5"/>
    </row>
    <row r="189" spans="1:24" x14ac:dyDescent="0.25">
      <c r="A189" t="s">
        <v>26</v>
      </c>
      <c r="C189">
        <v>4.5999999999999996</v>
      </c>
      <c r="D189" s="4">
        <v>4.8</v>
      </c>
      <c r="E189" s="4">
        <v>4.8</v>
      </c>
      <c r="F189" s="4"/>
      <c r="I189" s="5">
        <f t="shared" ref="I189:I193" si="125">C189</f>
        <v>4.5999999999999996</v>
      </c>
      <c r="J189" s="5">
        <f t="shared" ref="J189:J193" si="126">C189+D189</f>
        <v>9.3999999999999986</v>
      </c>
      <c r="K189" s="5">
        <f t="shared" ref="K189:K193" si="127">C189+D189+E189</f>
        <v>14.2</v>
      </c>
      <c r="M189" s="5">
        <f t="shared" ref="M189:M193" si="128">C189+E189</f>
        <v>9.3999999999999986</v>
      </c>
      <c r="O189" s="5" t="s">
        <v>31</v>
      </c>
      <c r="P189" s="5"/>
      <c r="Q189" s="5"/>
    </row>
    <row r="190" spans="1:24" x14ac:dyDescent="0.25">
      <c r="A190" t="s">
        <v>14</v>
      </c>
      <c r="C190">
        <v>7.4</v>
      </c>
      <c r="D190" s="4">
        <v>4.8</v>
      </c>
      <c r="E190" s="4">
        <v>4.8</v>
      </c>
      <c r="F190" s="4"/>
      <c r="I190" s="6">
        <f t="shared" si="125"/>
        <v>7.4</v>
      </c>
      <c r="J190" s="5">
        <f t="shared" si="126"/>
        <v>12.2</v>
      </c>
      <c r="K190" s="5">
        <f t="shared" si="127"/>
        <v>17</v>
      </c>
      <c r="M190" s="5">
        <f t="shared" si="128"/>
        <v>12.2</v>
      </c>
      <c r="O190" s="5" t="s">
        <v>32</v>
      </c>
      <c r="P190" s="5"/>
      <c r="Q190" s="5"/>
    </row>
    <row r="191" spans="1:24" x14ac:dyDescent="0.25">
      <c r="A191" t="s">
        <v>15</v>
      </c>
      <c r="C191">
        <v>14.9</v>
      </c>
      <c r="D191" s="4">
        <v>4.8</v>
      </c>
      <c r="E191" s="4">
        <v>4.8</v>
      </c>
      <c r="F191" s="4"/>
      <c r="I191" s="5">
        <f t="shared" si="125"/>
        <v>14.9</v>
      </c>
      <c r="J191" s="5">
        <f t="shared" si="126"/>
        <v>19.7</v>
      </c>
      <c r="K191" s="5">
        <f t="shared" si="127"/>
        <v>24.5</v>
      </c>
      <c r="M191" s="5">
        <f t="shared" si="128"/>
        <v>19.7</v>
      </c>
      <c r="O191" s="5" t="s">
        <v>33</v>
      </c>
      <c r="P191" s="5"/>
      <c r="Q191" s="5"/>
    </row>
    <row r="192" spans="1:24" x14ac:dyDescent="0.25">
      <c r="A192" t="s">
        <v>11</v>
      </c>
      <c r="C192">
        <v>28.4</v>
      </c>
      <c r="D192" s="4">
        <v>4.8</v>
      </c>
      <c r="E192" s="4">
        <v>4.8</v>
      </c>
      <c r="F192" s="4"/>
      <c r="I192" s="5">
        <f t="shared" si="125"/>
        <v>28.4</v>
      </c>
      <c r="J192" s="5">
        <f t="shared" si="126"/>
        <v>33.199999999999996</v>
      </c>
      <c r="K192" s="5">
        <f t="shared" si="127"/>
        <v>37.999999999999993</v>
      </c>
      <c r="M192" s="5">
        <f t="shared" si="128"/>
        <v>33.199999999999996</v>
      </c>
      <c r="O192" s="5" t="s">
        <v>34</v>
      </c>
      <c r="P192" s="5"/>
      <c r="Q192" s="5"/>
    </row>
    <row r="193" spans="1:18" x14ac:dyDescent="0.25">
      <c r="A193" t="s">
        <v>16</v>
      </c>
      <c r="C193">
        <v>51.3</v>
      </c>
      <c r="D193" s="4">
        <v>4.8</v>
      </c>
      <c r="E193" s="4">
        <v>4.8</v>
      </c>
      <c r="F193" s="4"/>
      <c r="I193" s="5">
        <f t="shared" si="125"/>
        <v>51.3</v>
      </c>
      <c r="J193" s="5">
        <f t="shared" si="126"/>
        <v>56.099999999999994</v>
      </c>
      <c r="K193" s="5">
        <f t="shared" si="127"/>
        <v>60.899999999999991</v>
      </c>
      <c r="M193" s="5">
        <f t="shared" si="128"/>
        <v>56.099999999999994</v>
      </c>
      <c r="O193" s="5" t="s">
        <v>35</v>
      </c>
      <c r="P193" s="5"/>
      <c r="Q193" s="5"/>
    </row>
    <row r="194" spans="1:18" x14ac:dyDescent="0.25">
      <c r="A194" t="s">
        <v>17</v>
      </c>
      <c r="C194">
        <v>87.8</v>
      </c>
      <c r="D194" s="4">
        <v>4.8</v>
      </c>
      <c r="E194" s="4">
        <v>4.8</v>
      </c>
      <c r="F194" s="4"/>
      <c r="I194" s="5">
        <f t="shared" ref="I194" si="129">C194</f>
        <v>87.8</v>
      </c>
      <c r="J194" s="5">
        <f t="shared" ref="J194" si="130">C194+D194</f>
        <v>92.6</v>
      </c>
      <c r="K194" s="5">
        <f t="shared" ref="K194" si="131">C194+D194+E194</f>
        <v>97.399999999999991</v>
      </c>
      <c r="M194" s="5">
        <f t="shared" ref="M194" si="132">C194+E194</f>
        <v>92.6</v>
      </c>
      <c r="O194" s="5"/>
      <c r="P194" s="5"/>
      <c r="Q194" s="5"/>
    </row>
    <row r="195" spans="1:18" x14ac:dyDescent="0.25">
      <c r="I195" s="5"/>
      <c r="J195" s="5"/>
      <c r="K195" s="5"/>
      <c r="O195" s="5" t="s">
        <v>36</v>
      </c>
      <c r="P195" s="5"/>
      <c r="Q195" s="5"/>
    </row>
    <row r="196" spans="1:18" x14ac:dyDescent="0.25">
      <c r="I196" s="5"/>
      <c r="J196" s="5"/>
      <c r="K196" s="5"/>
      <c r="O196" s="5"/>
      <c r="P196" s="5"/>
      <c r="Q196" s="5"/>
    </row>
    <row r="197" spans="1:18" x14ac:dyDescent="0.25">
      <c r="A197" t="s">
        <v>51</v>
      </c>
      <c r="B197" s="2">
        <v>36192</v>
      </c>
      <c r="C197">
        <v>4.2</v>
      </c>
      <c r="D197" s="5">
        <v>8</v>
      </c>
      <c r="E197" s="5">
        <v>8</v>
      </c>
      <c r="F197" s="5"/>
      <c r="I197" s="6">
        <f>C197</f>
        <v>4.2</v>
      </c>
      <c r="J197" s="5">
        <f>C197+D197</f>
        <v>12.2</v>
      </c>
      <c r="K197" s="6">
        <f>C197+D197+E197</f>
        <v>20.2</v>
      </c>
      <c r="L197" s="6"/>
      <c r="M197" s="5">
        <f>C197+E197</f>
        <v>12.2</v>
      </c>
      <c r="N197" s="6"/>
      <c r="O197" s="5" t="s">
        <v>30</v>
      </c>
      <c r="P197" s="5"/>
      <c r="Q197" s="5"/>
      <c r="R197" s="5">
        <v>4.2</v>
      </c>
    </row>
    <row r="198" spans="1:18" x14ac:dyDescent="0.25">
      <c r="A198" t="s">
        <v>48</v>
      </c>
      <c r="B198" s="2"/>
      <c r="C198">
        <v>8.4</v>
      </c>
      <c r="D198" s="5">
        <v>8</v>
      </c>
      <c r="E198" s="5">
        <v>8</v>
      </c>
      <c r="F198" s="5"/>
      <c r="I198" s="6">
        <f t="shared" ref="I198:I203" si="133">C198</f>
        <v>8.4</v>
      </c>
      <c r="J198" s="5">
        <f t="shared" ref="J198:J203" si="134">C198+D198</f>
        <v>16.399999999999999</v>
      </c>
      <c r="K198" s="6">
        <f t="shared" ref="K198:K203" si="135">C198+D198+E198</f>
        <v>24.4</v>
      </c>
      <c r="L198" s="6"/>
      <c r="M198" s="5">
        <f t="shared" ref="M198:M203" si="136">C198+E198</f>
        <v>16.399999999999999</v>
      </c>
      <c r="N198" s="6"/>
      <c r="O198" s="5"/>
      <c r="P198" s="5"/>
      <c r="Q198" s="5"/>
    </row>
    <row r="199" spans="1:18" x14ac:dyDescent="0.25">
      <c r="A199" t="s">
        <v>26</v>
      </c>
      <c r="C199">
        <v>7.2</v>
      </c>
      <c r="D199" s="5">
        <v>8</v>
      </c>
      <c r="E199" s="5">
        <v>8</v>
      </c>
      <c r="F199" s="5"/>
      <c r="I199" s="6">
        <f t="shared" si="133"/>
        <v>7.2</v>
      </c>
      <c r="J199" s="5">
        <f t="shared" si="134"/>
        <v>15.2</v>
      </c>
      <c r="K199" s="6">
        <f t="shared" si="135"/>
        <v>23.2</v>
      </c>
      <c r="L199" s="6"/>
      <c r="M199" s="5">
        <f t="shared" si="136"/>
        <v>15.2</v>
      </c>
      <c r="O199" s="5" t="s">
        <v>31</v>
      </c>
      <c r="P199" s="5"/>
      <c r="Q199">
        <v>3.6</v>
      </c>
    </row>
    <row r="200" spans="1:18" x14ac:dyDescent="0.25">
      <c r="A200" t="s">
        <v>14</v>
      </c>
      <c r="C200">
        <v>11.5</v>
      </c>
      <c r="D200" s="5">
        <v>8</v>
      </c>
      <c r="E200" s="5">
        <v>8</v>
      </c>
      <c r="F200" s="5"/>
      <c r="I200" s="6">
        <f t="shared" si="133"/>
        <v>11.5</v>
      </c>
      <c r="J200" s="5">
        <f t="shared" si="134"/>
        <v>19.5</v>
      </c>
      <c r="K200" s="6">
        <f t="shared" si="135"/>
        <v>27.5</v>
      </c>
      <c r="L200" s="6"/>
      <c r="M200" s="5">
        <f t="shared" si="136"/>
        <v>19.5</v>
      </c>
      <c r="O200" s="5" t="s">
        <v>32</v>
      </c>
      <c r="P200" s="5"/>
      <c r="Q200">
        <v>5</v>
      </c>
    </row>
    <row r="201" spans="1:18" x14ac:dyDescent="0.25">
      <c r="A201" t="s">
        <v>15</v>
      </c>
      <c r="C201">
        <v>23.3</v>
      </c>
      <c r="D201" s="5">
        <v>8</v>
      </c>
      <c r="E201" s="5">
        <v>8</v>
      </c>
      <c r="F201" s="5"/>
      <c r="I201" s="6">
        <f t="shared" si="133"/>
        <v>23.3</v>
      </c>
      <c r="J201" s="5">
        <f t="shared" si="134"/>
        <v>31.3</v>
      </c>
      <c r="K201" s="6">
        <f t="shared" si="135"/>
        <v>39.299999999999997</v>
      </c>
      <c r="L201" s="6"/>
      <c r="M201" s="5">
        <f t="shared" si="136"/>
        <v>31.3</v>
      </c>
      <c r="O201" s="5" t="s">
        <v>33</v>
      </c>
      <c r="P201" s="5"/>
      <c r="Q201">
        <v>8.3000000000000007</v>
      </c>
    </row>
    <row r="202" spans="1:18" x14ac:dyDescent="0.25">
      <c r="A202" t="s">
        <v>11</v>
      </c>
      <c r="C202">
        <v>44.3</v>
      </c>
      <c r="D202" s="5">
        <v>8</v>
      </c>
      <c r="E202" s="5">
        <v>8</v>
      </c>
      <c r="F202" s="5"/>
      <c r="I202" s="6">
        <f t="shared" si="133"/>
        <v>44.3</v>
      </c>
      <c r="J202" s="5">
        <f t="shared" si="134"/>
        <v>52.3</v>
      </c>
      <c r="K202" s="6">
        <f t="shared" si="135"/>
        <v>60.3</v>
      </c>
      <c r="L202" s="6"/>
      <c r="M202" s="5">
        <f t="shared" si="136"/>
        <v>52.3</v>
      </c>
      <c r="O202" s="5" t="s">
        <v>34</v>
      </c>
      <c r="P202" s="5"/>
      <c r="Q202">
        <v>14.5</v>
      </c>
    </row>
    <row r="203" spans="1:18" x14ac:dyDescent="0.25">
      <c r="A203" t="s">
        <v>16</v>
      </c>
      <c r="C203">
        <v>80</v>
      </c>
      <c r="D203" s="5">
        <v>8</v>
      </c>
      <c r="E203" s="5">
        <v>8</v>
      </c>
      <c r="F203" s="5"/>
      <c r="I203" s="6">
        <f t="shared" si="133"/>
        <v>80</v>
      </c>
      <c r="J203" s="5">
        <f t="shared" si="134"/>
        <v>88</v>
      </c>
      <c r="K203" s="6">
        <f t="shared" si="135"/>
        <v>96</v>
      </c>
      <c r="L203" s="6"/>
      <c r="M203" s="5">
        <f t="shared" si="136"/>
        <v>88</v>
      </c>
      <c r="O203" s="5" t="s">
        <v>35</v>
      </c>
      <c r="P203" s="5"/>
      <c r="Q203">
        <v>24.5</v>
      </c>
    </row>
    <row r="204" spans="1:18" x14ac:dyDescent="0.25">
      <c r="A204" t="s">
        <v>17</v>
      </c>
      <c r="I204" s="5"/>
      <c r="J204" s="5"/>
      <c r="K204" s="5"/>
      <c r="O204" s="5" t="s">
        <v>36</v>
      </c>
      <c r="P204" s="5"/>
      <c r="Q204">
        <v>34.299999999999997</v>
      </c>
    </row>
    <row r="205" spans="1:18" x14ac:dyDescent="0.25">
      <c r="I205" s="5"/>
      <c r="J205" s="5"/>
      <c r="K205" s="5"/>
      <c r="O205" s="5"/>
      <c r="P205" s="5"/>
      <c r="Q205" s="5"/>
    </row>
    <row r="206" spans="1:18" x14ac:dyDescent="0.25">
      <c r="I206" s="5"/>
      <c r="J206" s="5"/>
      <c r="K206" s="5"/>
      <c r="O206" s="5"/>
      <c r="P206" s="5"/>
      <c r="Q206" s="5"/>
    </row>
    <row r="207" spans="1:18" x14ac:dyDescent="0.25">
      <c r="I207" s="5"/>
      <c r="J207" s="5"/>
      <c r="K207" s="5"/>
      <c r="O207" s="5"/>
      <c r="P207" s="5"/>
      <c r="Q207" s="5"/>
    </row>
    <row r="208" spans="1:18" x14ac:dyDescent="0.25">
      <c r="I208" s="5"/>
      <c r="J208" s="5"/>
      <c r="K208" s="5"/>
      <c r="O208" s="5"/>
      <c r="P208" s="5"/>
      <c r="Q208" s="5"/>
    </row>
    <row r="209" spans="9:17" x14ac:dyDescent="0.25">
      <c r="I209" s="5"/>
      <c r="J209" s="5"/>
      <c r="K209" s="5"/>
      <c r="O209" s="5"/>
      <c r="P209" s="5"/>
      <c r="Q209" s="5"/>
    </row>
    <row r="210" spans="9:17" x14ac:dyDescent="0.25">
      <c r="I210" s="5"/>
      <c r="J210" s="5"/>
      <c r="K210" s="5"/>
      <c r="O210" s="5"/>
      <c r="P210" s="5"/>
      <c r="Q210" s="5"/>
    </row>
    <row r="211" spans="9:17" x14ac:dyDescent="0.25">
      <c r="I211" s="5"/>
      <c r="J211" s="5"/>
      <c r="K211" s="5"/>
      <c r="O211" s="5"/>
      <c r="P211" s="5"/>
      <c r="Q211" s="5"/>
    </row>
    <row r="212" spans="9:17" x14ac:dyDescent="0.25">
      <c r="I212" s="5"/>
      <c r="J212" s="5"/>
      <c r="K212" s="5"/>
      <c r="O212" s="5"/>
      <c r="P212" s="5"/>
      <c r="Q212" s="5"/>
    </row>
  </sheetData>
  <pageMargins left="0.25" right="0.25" top="0.25" bottom="0.25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Droege</dc:creator>
  <cp:lastModifiedBy>Tom Droege</cp:lastModifiedBy>
  <cp:lastPrinted>2014-10-02T14:45:12Z</cp:lastPrinted>
  <dcterms:created xsi:type="dcterms:W3CDTF">2014-10-02T00:57:16Z</dcterms:created>
  <dcterms:modified xsi:type="dcterms:W3CDTF">2014-10-31T18:55:24Z</dcterms:modified>
</cp:coreProperties>
</file>