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xporta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6" i="1" l="1"/>
  <c r="K186" i="1"/>
  <c r="J186" i="1"/>
  <c r="I186" i="1"/>
  <c r="Q137" i="1" l="1"/>
  <c r="Q129" i="1"/>
  <c r="Q121" i="1"/>
  <c r="Q113" i="1"/>
  <c r="Q105" i="1"/>
  <c r="Q97" i="1"/>
  <c r="Q89" i="1"/>
  <c r="Q81" i="1"/>
  <c r="Q73" i="1"/>
  <c r="Q65" i="1"/>
  <c r="Q57" i="1"/>
  <c r="L130" i="1"/>
  <c r="K130" i="1"/>
  <c r="J130" i="1"/>
  <c r="I130" i="1"/>
  <c r="L122" i="1"/>
  <c r="K122" i="1"/>
  <c r="J122" i="1"/>
  <c r="I122" i="1"/>
  <c r="L114" i="1"/>
  <c r="K114" i="1"/>
  <c r="J114" i="1"/>
  <c r="I114" i="1"/>
  <c r="L106" i="1"/>
  <c r="K106" i="1"/>
  <c r="J106" i="1"/>
  <c r="I106" i="1"/>
  <c r="L98" i="1"/>
  <c r="K98" i="1"/>
  <c r="J98" i="1"/>
  <c r="I98" i="1"/>
  <c r="L90" i="1"/>
  <c r="K90" i="1"/>
  <c r="J90" i="1"/>
  <c r="I90" i="1"/>
  <c r="L195" i="1" l="1"/>
  <c r="K195" i="1"/>
  <c r="J195" i="1"/>
  <c r="I195" i="1"/>
  <c r="L194" i="1"/>
  <c r="K194" i="1"/>
  <c r="J194" i="1"/>
  <c r="I194" i="1"/>
  <c r="L193" i="1"/>
  <c r="K193" i="1"/>
  <c r="J193" i="1"/>
  <c r="I193" i="1"/>
  <c r="L192" i="1"/>
  <c r="K192" i="1"/>
  <c r="J192" i="1"/>
  <c r="I192" i="1"/>
  <c r="L191" i="1"/>
  <c r="K191" i="1"/>
  <c r="J191" i="1"/>
  <c r="I191" i="1"/>
  <c r="L190" i="1"/>
  <c r="K190" i="1"/>
  <c r="J190" i="1"/>
  <c r="I190" i="1"/>
  <c r="M176" i="1"/>
  <c r="M175" i="1"/>
  <c r="M174" i="1"/>
  <c r="M173" i="1"/>
  <c r="M172" i="1"/>
  <c r="M171" i="1"/>
  <c r="M170" i="1"/>
  <c r="M168" i="1"/>
  <c r="M167" i="1"/>
  <c r="M166" i="1"/>
  <c r="M165" i="1"/>
  <c r="M164" i="1"/>
  <c r="M163" i="1"/>
  <c r="M162" i="1"/>
  <c r="L189" i="1"/>
  <c r="K189" i="1"/>
  <c r="J189" i="1"/>
  <c r="I189" i="1"/>
  <c r="L185" i="1"/>
  <c r="K185" i="1"/>
  <c r="J185" i="1"/>
  <c r="I185" i="1"/>
  <c r="L184" i="1"/>
  <c r="K184" i="1"/>
  <c r="J184" i="1"/>
  <c r="I184" i="1"/>
  <c r="L183" i="1"/>
  <c r="K183" i="1"/>
  <c r="J183" i="1"/>
  <c r="I183" i="1"/>
  <c r="L182" i="1"/>
  <c r="K182" i="1"/>
  <c r="J182" i="1"/>
  <c r="I182" i="1"/>
  <c r="L181" i="1"/>
  <c r="K181" i="1"/>
  <c r="J181" i="1"/>
  <c r="I181" i="1"/>
  <c r="L180" i="1"/>
  <c r="K180" i="1"/>
  <c r="J180" i="1"/>
  <c r="I180" i="1"/>
  <c r="L179" i="1"/>
  <c r="K179" i="1"/>
  <c r="J179" i="1"/>
  <c r="I179" i="1"/>
  <c r="L171" i="1"/>
  <c r="K171" i="1"/>
  <c r="J171" i="1"/>
  <c r="I171" i="1"/>
  <c r="L163" i="1"/>
  <c r="K163" i="1"/>
  <c r="J163" i="1"/>
  <c r="I163" i="1"/>
  <c r="M154" i="1"/>
  <c r="L154" i="1"/>
  <c r="K154" i="1"/>
  <c r="J154" i="1"/>
  <c r="I154" i="1"/>
  <c r="L176" i="1"/>
  <c r="L175" i="1"/>
  <c r="L174" i="1"/>
  <c r="L173" i="1"/>
  <c r="L172" i="1"/>
  <c r="L170" i="1"/>
  <c r="L168" i="1"/>
  <c r="L167" i="1"/>
  <c r="L166" i="1"/>
  <c r="L165" i="1"/>
  <c r="L164" i="1"/>
  <c r="L162" i="1"/>
  <c r="L159" i="1"/>
  <c r="L158" i="1"/>
  <c r="L157" i="1"/>
  <c r="L156" i="1"/>
  <c r="L155" i="1"/>
  <c r="L153" i="1"/>
  <c r="M146" i="1"/>
  <c r="L146" i="1"/>
  <c r="K146" i="1"/>
  <c r="J146" i="1"/>
  <c r="I146" i="1"/>
  <c r="L138" i="1"/>
  <c r="K138" i="1"/>
  <c r="J138" i="1"/>
  <c r="I138" i="1"/>
  <c r="L151" i="1"/>
  <c r="L150" i="1"/>
  <c r="L149" i="1"/>
  <c r="L148" i="1"/>
  <c r="L147" i="1"/>
  <c r="L145" i="1"/>
  <c r="L143" i="1"/>
  <c r="L142" i="1"/>
  <c r="L141" i="1"/>
  <c r="L140" i="1"/>
  <c r="L139" i="1"/>
  <c r="L137" i="1"/>
  <c r="L135" i="1"/>
  <c r="L134" i="1"/>
  <c r="L133" i="1"/>
  <c r="L132" i="1"/>
  <c r="L131" i="1"/>
  <c r="L129" i="1"/>
  <c r="L127" i="1"/>
  <c r="L126" i="1"/>
  <c r="L125" i="1"/>
  <c r="L124" i="1"/>
  <c r="L123" i="1"/>
  <c r="L121" i="1"/>
  <c r="L119" i="1"/>
  <c r="L118" i="1"/>
  <c r="L117" i="1"/>
  <c r="L116" i="1"/>
  <c r="L115" i="1"/>
  <c r="L113" i="1"/>
  <c r="L111" i="1"/>
  <c r="L110" i="1"/>
  <c r="L109" i="1"/>
  <c r="L108" i="1"/>
  <c r="L107" i="1"/>
  <c r="L105" i="1"/>
  <c r="L103" i="1"/>
  <c r="L102" i="1"/>
  <c r="L101" i="1"/>
  <c r="L100" i="1"/>
  <c r="L99" i="1"/>
  <c r="L97" i="1"/>
  <c r="L95" i="1"/>
  <c r="L94" i="1"/>
  <c r="L93" i="1"/>
  <c r="L92" i="1"/>
  <c r="L91" i="1"/>
  <c r="L89" i="1"/>
  <c r="L81" i="1"/>
  <c r="L87" i="1"/>
  <c r="L86" i="1"/>
  <c r="L85" i="1"/>
  <c r="L84" i="1"/>
  <c r="L83" i="1"/>
  <c r="L82" i="1"/>
  <c r="L79" i="1"/>
  <c r="L78" i="1"/>
  <c r="L77" i="1"/>
  <c r="L76" i="1"/>
  <c r="L75" i="1"/>
  <c r="L74" i="1"/>
  <c r="L73" i="1"/>
  <c r="L71" i="1"/>
  <c r="L70" i="1"/>
  <c r="L69" i="1"/>
  <c r="L68" i="1"/>
  <c r="L67" i="1"/>
  <c r="L66" i="1"/>
  <c r="L65" i="1"/>
  <c r="L63" i="1"/>
  <c r="L62" i="1"/>
  <c r="L61" i="1"/>
  <c r="L60" i="1"/>
  <c r="L59" i="1"/>
  <c r="L58" i="1"/>
  <c r="L57" i="1"/>
  <c r="L55" i="1"/>
  <c r="L54" i="1"/>
  <c r="L53" i="1"/>
  <c r="L52" i="1"/>
  <c r="L51" i="1"/>
  <c r="L50" i="1"/>
  <c r="L49" i="1"/>
  <c r="L47" i="1"/>
  <c r="L46" i="1"/>
  <c r="L45" i="1"/>
  <c r="L44" i="1"/>
  <c r="L43" i="1"/>
  <c r="L42" i="1"/>
  <c r="L41" i="1"/>
  <c r="L39" i="1"/>
  <c r="L38" i="1"/>
  <c r="L37" i="1"/>
  <c r="L36" i="1"/>
  <c r="L35" i="1"/>
  <c r="L34" i="1"/>
  <c r="L33" i="1"/>
  <c r="L31" i="1"/>
  <c r="L30" i="1"/>
  <c r="L29" i="1"/>
  <c r="L28" i="1"/>
  <c r="L27" i="1"/>
  <c r="L26" i="1"/>
  <c r="L25" i="1"/>
  <c r="L23" i="1"/>
  <c r="L22" i="1"/>
  <c r="L21" i="1"/>
  <c r="L20" i="1"/>
  <c r="L19" i="1"/>
  <c r="L18" i="1"/>
  <c r="L17" i="1"/>
  <c r="L15" i="1"/>
  <c r="L14" i="1"/>
  <c r="L13" i="1"/>
  <c r="L12" i="1"/>
  <c r="L11" i="1"/>
  <c r="L10" i="1"/>
  <c r="L9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0" i="1"/>
  <c r="J170" i="1"/>
  <c r="I170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2" i="1"/>
  <c r="J162" i="1"/>
  <c r="I162" i="1"/>
  <c r="M159" i="1"/>
  <c r="M158" i="1"/>
  <c r="M157" i="1"/>
  <c r="M156" i="1"/>
  <c r="M155" i="1"/>
  <c r="M153" i="1"/>
  <c r="M151" i="1"/>
  <c r="M150" i="1"/>
  <c r="M149" i="1"/>
  <c r="M148" i="1"/>
  <c r="M147" i="1"/>
  <c r="M145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3" i="1"/>
  <c r="J153" i="1"/>
  <c r="I153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5" i="1"/>
  <c r="J145" i="1"/>
  <c r="I145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7" i="1"/>
  <c r="J137" i="1"/>
  <c r="I137" i="1"/>
  <c r="M23" i="1"/>
  <c r="M22" i="1"/>
  <c r="M21" i="1"/>
  <c r="M20" i="1"/>
  <c r="M19" i="1"/>
  <c r="M18" i="1"/>
  <c r="M17" i="1"/>
  <c r="K135" i="1" l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29" i="1"/>
  <c r="J129" i="1"/>
  <c r="I129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1" i="1"/>
  <c r="J121" i="1"/>
  <c r="I121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3" i="1"/>
  <c r="J113" i="1"/>
  <c r="I113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5" i="1"/>
  <c r="J105" i="1"/>
  <c r="I105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7" i="1"/>
  <c r="J97" i="1"/>
  <c r="I97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89" i="1"/>
  <c r="J89" i="1"/>
  <c r="I89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5" i="1"/>
  <c r="K14" i="1"/>
  <c r="K13" i="1"/>
  <c r="K12" i="1"/>
  <c r="K11" i="1"/>
  <c r="K10" i="1"/>
  <c r="K9" i="1"/>
  <c r="J15" i="1"/>
  <c r="J14" i="1"/>
  <c r="J13" i="1"/>
  <c r="J12" i="1"/>
  <c r="J11" i="1"/>
  <c r="J10" i="1"/>
  <c r="J9" i="1"/>
  <c r="I9" i="1"/>
  <c r="I10" i="1"/>
  <c r="I11" i="1"/>
  <c r="I15" i="1"/>
  <c r="I14" i="1"/>
  <c r="I13" i="1"/>
  <c r="I12" i="1"/>
</calcChain>
</file>

<file path=xl/sharedStrings.xml><?xml version="1.0" encoding="utf-8"?>
<sst xmlns="http://schemas.openxmlformats.org/spreadsheetml/2006/main" count="368" uniqueCount="56">
  <si>
    <t>Europe</t>
  </si>
  <si>
    <t>Airmail Letter Rate</t>
  </si>
  <si>
    <t>Effective</t>
  </si>
  <si>
    <t>T29 per 10 gr</t>
  </si>
  <si>
    <t>T30</t>
  </si>
  <si>
    <t>T31</t>
  </si>
  <si>
    <t>T32</t>
  </si>
  <si>
    <t>T33</t>
  </si>
  <si>
    <t>T34</t>
  </si>
  <si>
    <t>T35</t>
  </si>
  <si>
    <t>T36</t>
  </si>
  <si>
    <t xml:space="preserve">     &lt;500</t>
  </si>
  <si>
    <t>T38</t>
  </si>
  <si>
    <t>T39 &lt;20</t>
  </si>
  <si>
    <t xml:space="preserve">     &lt;100</t>
  </si>
  <si>
    <t xml:space="preserve">     &lt;250</t>
  </si>
  <si>
    <t xml:space="preserve">     &lt;1000</t>
  </si>
  <si>
    <t xml:space="preserve">     &lt;2000</t>
  </si>
  <si>
    <t>T40 &lt;20</t>
  </si>
  <si>
    <t>T41 &lt;20</t>
  </si>
  <si>
    <t>T41A &lt;20</t>
  </si>
  <si>
    <t>T42 &lt;20</t>
  </si>
  <si>
    <t>T43 &lt;20</t>
  </si>
  <si>
    <t>T44 &lt;20</t>
  </si>
  <si>
    <t>T45 &lt;20</t>
  </si>
  <si>
    <t>T46 &lt;20</t>
  </si>
  <si>
    <t xml:space="preserve">     &lt;50</t>
  </si>
  <si>
    <t>T47 &lt;20</t>
  </si>
  <si>
    <t>T48 &lt;20</t>
  </si>
  <si>
    <t>AR</t>
  </si>
  <si>
    <t>&lt;20gr</t>
  </si>
  <si>
    <t>&lt;50gr</t>
  </si>
  <si>
    <t>&lt;100gr</t>
  </si>
  <si>
    <t>&lt;250gr</t>
  </si>
  <si>
    <t>&lt;500gr</t>
  </si>
  <si>
    <t>&lt;1000gr</t>
  </si>
  <si>
    <t>&lt;2000gr</t>
  </si>
  <si>
    <t>x</t>
  </si>
  <si>
    <t>Cert/Reg</t>
  </si>
  <si>
    <t>Airmail</t>
  </si>
  <si>
    <t>Printed</t>
  </si>
  <si>
    <t>Surface----------------</t>
  </si>
  <si>
    <t>Postcard</t>
  </si>
  <si>
    <t>AR/Hand</t>
  </si>
  <si>
    <t>AR Only</t>
  </si>
  <si>
    <t>Cert+AR</t>
  </si>
  <si>
    <t xml:space="preserve">T37 </t>
  </si>
  <si>
    <t>Sept 19, 85 Earthquake</t>
  </si>
  <si>
    <t xml:space="preserve">     &lt;20 x 2 rate?</t>
  </si>
  <si>
    <t>T49 &lt;20</t>
  </si>
  <si>
    <t>T50 &lt;20</t>
  </si>
  <si>
    <t>Exporta Rate Tables for Europe from T29 through T50</t>
  </si>
  <si>
    <t>Rates Highlighted in Yellow indicate that I have one or more sample covers at that rate</t>
  </si>
  <si>
    <t>Spaces in Orange indicate missing Rate Data (Postcard, Registered, and T49 rates)</t>
  </si>
  <si>
    <t>Short Rate Periods</t>
  </si>
  <si>
    <t>&lt;20gr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</si>
</sst>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1" fillId="2" borderId="0" xfId="0" applyFont="1" applyFill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6"/>
  <sheetViews>
    <sheetView tabSelected="1" topLeftCell="A161" workbookViewId="0">
      <selection activeCell="A89" sqref="A89:C96"/>
    </sheetView>
  </sheetViews>
  <sheetFormatPr defaultRowHeight="15" x14ac:dyDescent="0.25"/>
  <cols>
    <col min="1" max="1" width="16.7109375" customWidth="1"/>
    <col min="2" max="2" width="10.42578125" customWidth="1"/>
    <col min="8" max="8" width="2.85546875" customWidth="1"/>
    <col min="10" max="10" width="9.7109375" customWidth="1"/>
    <col min="12" max="13" width="9.140625" style="5"/>
  </cols>
  <sheetData>
    <row r="1" spans="1:17" x14ac:dyDescent="0.25">
      <c r="A1" t="s">
        <v>51</v>
      </c>
    </row>
    <row r="2" spans="1:17" x14ac:dyDescent="0.25">
      <c r="B2" s="3" t="s">
        <v>52</v>
      </c>
      <c r="C2" s="3"/>
      <c r="D2" s="3"/>
      <c r="E2" s="3"/>
      <c r="F2" s="3"/>
      <c r="G2" s="3"/>
      <c r="H2" s="3"/>
      <c r="I2" s="3"/>
      <c r="J2" s="3"/>
    </row>
    <row r="3" spans="1:17" x14ac:dyDescent="0.25">
      <c r="B3" s="4" t="s">
        <v>53</v>
      </c>
      <c r="C3" s="4"/>
      <c r="D3" s="4"/>
      <c r="E3" s="4"/>
      <c r="F3" s="4"/>
      <c r="G3" s="4"/>
      <c r="H3" s="4"/>
      <c r="I3" s="4"/>
      <c r="J3" s="4"/>
    </row>
    <row r="4" spans="1:17" x14ac:dyDescent="0.25">
      <c r="B4" s="8" t="s">
        <v>54</v>
      </c>
      <c r="C4" s="8"/>
      <c r="D4" s="8"/>
      <c r="E4" s="8"/>
      <c r="F4" s="8"/>
      <c r="G4" s="8"/>
      <c r="H4" s="8"/>
      <c r="I4" s="8"/>
      <c r="J4" s="8"/>
    </row>
    <row r="7" spans="1:17" x14ac:dyDescent="0.25">
      <c r="A7" t="s">
        <v>0</v>
      </c>
      <c r="D7" t="s">
        <v>38</v>
      </c>
      <c r="E7" s="1" t="s">
        <v>29</v>
      </c>
      <c r="F7" t="s">
        <v>43</v>
      </c>
      <c r="I7" t="s">
        <v>39</v>
      </c>
      <c r="J7" t="s">
        <v>38</v>
      </c>
      <c r="K7" t="s">
        <v>45</v>
      </c>
      <c r="L7" s="5" t="s">
        <v>44</v>
      </c>
      <c r="M7" s="5" t="s">
        <v>43</v>
      </c>
      <c r="N7" t="s">
        <v>41</v>
      </c>
      <c r="P7" t="s">
        <v>40</v>
      </c>
      <c r="Q7" t="s">
        <v>42</v>
      </c>
    </row>
    <row r="8" spans="1:17" x14ac:dyDescent="0.25">
      <c r="A8" t="s">
        <v>1</v>
      </c>
      <c r="B8" t="s">
        <v>2</v>
      </c>
      <c r="C8" s="1"/>
    </row>
    <row r="9" spans="1:17" x14ac:dyDescent="0.25">
      <c r="A9" t="s">
        <v>3</v>
      </c>
      <c r="B9" s="2">
        <v>27365</v>
      </c>
      <c r="C9">
        <v>4.3</v>
      </c>
      <c r="D9">
        <v>3</v>
      </c>
      <c r="E9">
        <v>3</v>
      </c>
      <c r="G9">
        <v>1</v>
      </c>
      <c r="H9" t="s">
        <v>37</v>
      </c>
      <c r="I9" s="3">
        <f>C9</f>
        <v>4.3</v>
      </c>
      <c r="J9" s="3">
        <f>C9+D9</f>
        <v>7.3</v>
      </c>
      <c r="K9" s="3">
        <f>C9*1+D9+E9</f>
        <v>10.3</v>
      </c>
      <c r="L9" s="5">
        <f>C9*G9+E9</f>
        <v>7.3</v>
      </c>
      <c r="N9" t="s">
        <v>30</v>
      </c>
      <c r="O9">
        <v>2.2999999999999998</v>
      </c>
      <c r="P9">
        <v>1</v>
      </c>
      <c r="Q9">
        <v>1.5</v>
      </c>
    </row>
    <row r="10" spans="1:17" x14ac:dyDescent="0.25">
      <c r="B10" s="2"/>
      <c r="C10">
        <v>4.3</v>
      </c>
      <c r="D10">
        <v>3</v>
      </c>
      <c r="E10">
        <v>3</v>
      </c>
      <c r="G10">
        <v>2</v>
      </c>
      <c r="H10" t="s">
        <v>37</v>
      </c>
      <c r="I10" s="3">
        <f>C9*2</f>
        <v>8.6</v>
      </c>
      <c r="J10" s="3">
        <f>C9*2+D9</f>
        <v>11.6</v>
      </c>
      <c r="K10" s="3">
        <f>C10*2+D10+E10</f>
        <v>14.6</v>
      </c>
      <c r="L10" s="5">
        <f t="shared" ref="L10:L15" si="0">C10*G10+E10</f>
        <v>11.6</v>
      </c>
      <c r="N10" t="s">
        <v>31</v>
      </c>
      <c r="O10">
        <v>4.3</v>
      </c>
      <c r="P10">
        <v>1</v>
      </c>
    </row>
    <row r="11" spans="1:17" x14ac:dyDescent="0.25">
      <c r="B11" s="2"/>
      <c r="C11">
        <v>4.3</v>
      </c>
      <c r="D11">
        <v>3</v>
      </c>
      <c r="E11">
        <v>3</v>
      </c>
      <c r="G11">
        <v>3</v>
      </c>
      <c r="H11" t="s">
        <v>37</v>
      </c>
      <c r="I11">
        <f>C9*3</f>
        <v>12.899999999999999</v>
      </c>
      <c r="J11" s="3">
        <f>C9*3+D9</f>
        <v>15.899999999999999</v>
      </c>
      <c r="K11">
        <f>C11*3+D11+E11</f>
        <v>18.899999999999999</v>
      </c>
      <c r="L11" s="5">
        <f t="shared" si="0"/>
        <v>15.899999999999999</v>
      </c>
      <c r="N11" t="s">
        <v>32</v>
      </c>
      <c r="O11">
        <v>5.5</v>
      </c>
      <c r="P11">
        <v>3</v>
      </c>
    </row>
    <row r="12" spans="1:17" x14ac:dyDescent="0.25">
      <c r="B12" s="2"/>
      <c r="C12">
        <v>4.3</v>
      </c>
      <c r="D12">
        <v>3</v>
      </c>
      <c r="E12">
        <v>3</v>
      </c>
      <c r="G12">
        <v>4</v>
      </c>
      <c r="H12" t="s">
        <v>37</v>
      </c>
      <c r="I12">
        <f>C9*4</f>
        <v>17.2</v>
      </c>
      <c r="J12" s="3">
        <f>C9*4+D9</f>
        <v>20.2</v>
      </c>
      <c r="K12">
        <f>C12*4+D12+E12</f>
        <v>23.2</v>
      </c>
      <c r="L12" s="5">
        <f t="shared" si="0"/>
        <v>20.2</v>
      </c>
      <c r="N12" t="s">
        <v>33</v>
      </c>
      <c r="O12">
        <v>12.6</v>
      </c>
      <c r="P12">
        <v>4</v>
      </c>
    </row>
    <row r="13" spans="1:17" x14ac:dyDescent="0.25">
      <c r="B13" s="2"/>
      <c r="C13">
        <v>4.3</v>
      </c>
      <c r="D13">
        <v>3</v>
      </c>
      <c r="E13">
        <v>3</v>
      </c>
      <c r="G13">
        <v>5</v>
      </c>
      <c r="H13" t="s">
        <v>37</v>
      </c>
      <c r="I13" s="3">
        <f>C9*5</f>
        <v>21.5</v>
      </c>
      <c r="J13">
        <f>C9*5+D9</f>
        <v>24.5</v>
      </c>
      <c r="K13">
        <f>C13*5+D13+E13</f>
        <v>27.5</v>
      </c>
      <c r="L13" s="5">
        <f t="shared" si="0"/>
        <v>24.5</v>
      </c>
      <c r="N13" t="s">
        <v>34</v>
      </c>
      <c r="O13">
        <v>23.6</v>
      </c>
      <c r="P13">
        <v>4</v>
      </c>
    </row>
    <row r="14" spans="1:17" x14ac:dyDescent="0.25">
      <c r="B14" s="2"/>
      <c r="C14">
        <v>4.3</v>
      </c>
      <c r="D14">
        <v>3</v>
      </c>
      <c r="E14">
        <v>3</v>
      </c>
      <c r="G14">
        <v>6</v>
      </c>
      <c r="H14" t="s">
        <v>37</v>
      </c>
      <c r="I14" s="3">
        <f>C9*6</f>
        <v>25.799999999999997</v>
      </c>
      <c r="J14">
        <f>C9*6+D9</f>
        <v>28.799999999999997</v>
      </c>
      <c r="K14">
        <f>C14*6+D14+E14</f>
        <v>31.799999999999997</v>
      </c>
      <c r="L14" s="5">
        <f t="shared" si="0"/>
        <v>28.799999999999997</v>
      </c>
      <c r="N14" t="s">
        <v>35</v>
      </c>
      <c r="O14">
        <v>39.299999999999997</v>
      </c>
      <c r="P14">
        <v>9</v>
      </c>
    </row>
    <row r="15" spans="1:17" x14ac:dyDescent="0.25">
      <c r="B15" s="2"/>
      <c r="C15">
        <v>4.3</v>
      </c>
      <c r="D15">
        <v>3</v>
      </c>
      <c r="E15">
        <v>3</v>
      </c>
      <c r="G15">
        <v>7</v>
      </c>
      <c r="H15" t="s">
        <v>37</v>
      </c>
      <c r="I15" s="3">
        <f>C9*7</f>
        <v>30.099999999999998</v>
      </c>
      <c r="J15">
        <f>C9*7+D9</f>
        <v>33.099999999999994</v>
      </c>
      <c r="K15">
        <f>C15*7+D15+E15</f>
        <v>36.099999999999994</v>
      </c>
      <c r="L15" s="5">
        <f t="shared" si="0"/>
        <v>33.099999999999994</v>
      </c>
      <c r="N15" t="s">
        <v>36</v>
      </c>
      <c r="O15">
        <v>63</v>
      </c>
      <c r="P15">
        <v>15</v>
      </c>
    </row>
    <row r="16" spans="1:17" x14ac:dyDescent="0.25">
      <c r="B16" s="2"/>
    </row>
    <row r="17" spans="1:17" x14ac:dyDescent="0.25">
      <c r="A17" t="s">
        <v>4</v>
      </c>
      <c r="B17" s="2">
        <v>29017</v>
      </c>
      <c r="C17">
        <v>5.5</v>
      </c>
      <c r="D17">
        <v>6</v>
      </c>
      <c r="E17" s="1">
        <v>3</v>
      </c>
      <c r="F17">
        <v>4</v>
      </c>
      <c r="G17">
        <v>1</v>
      </c>
      <c r="H17" t="s">
        <v>37</v>
      </c>
      <c r="I17" s="3">
        <f>C17*G17</f>
        <v>5.5</v>
      </c>
      <c r="J17" s="3">
        <f>C17*G17+D17</f>
        <v>11.5</v>
      </c>
      <c r="K17">
        <f>C17*G17+D17+E17</f>
        <v>14.5</v>
      </c>
      <c r="L17" s="5">
        <f>C17*G17+E17</f>
        <v>8.5</v>
      </c>
      <c r="M17" s="5">
        <f>C17*G17+F17</f>
        <v>9.5</v>
      </c>
      <c r="N17" t="s">
        <v>30</v>
      </c>
      <c r="O17">
        <v>3</v>
      </c>
      <c r="Q17">
        <v>2</v>
      </c>
    </row>
    <row r="18" spans="1:17" x14ac:dyDescent="0.25">
      <c r="B18" s="2"/>
      <c r="C18">
        <v>5.5</v>
      </c>
      <c r="D18">
        <v>6</v>
      </c>
      <c r="E18" s="1">
        <v>3</v>
      </c>
      <c r="F18">
        <v>4</v>
      </c>
      <c r="G18">
        <v>2</v>
      </c>
      <c r="H18" t="s">
        <v>37</v>
      </c>
      <c r="I18">
        <f t="shared" ref="I18:I23" si="1">C18*G18</f>
        <v>11</v>
      </c>
      <c r="J18" s="3">
        <f t="shared" ref="J18:J23" si="2">C18*G18+D18</f>
        <v>17</v>
      </c>
      <c r="K18">
        <f t="shared" ref="K18:K23" si="3">C18*G18+D18+E18</f>
        <v>20</v>
      </c>
      <c r="L18" s="5">
        <f t="shared" ref="L18:L23" si="4">C18*G18+E18</f>
        <v>14</v>
      </c>
      <c r="M18" s="5">
        <f t="shared" ref="M18:M23" si="5">C18*G18+F18</f>
        <v>15</v>
      </c>
      <c r="N18" t="s">
        <v>31</v>
      </c>
      <c r="O18" s="3">
        <v>5</v>
      </c>
    </row>
    <row r="19" spans="1:17" x14ac:dyDescent="0.25">
      <c r="B19" s="2"/>
      <c r="C19">
        <v>5.5</v>
      </c>
      <c r="D19">
        <v>6</v>
      </c>
      <c r="E19" s="1">
        <v>3</v>
      </c>
      <c r="F19">
        <v>4</v>
      </c>
      <c r="G19">
        <v>3</v>
      </c>
      <c r="H19" t="s">
        <v>37</v>
      </c>
      <c r="I19">
        <f t="shared" si="1"/>
        <v>16.5</v>
      </c>
      <c r="J19" s="3">
        <f t="shared" si="2"/>
        <v>22.5</v>
      </c>
      <c r="K19">
        <f t="shared" si="3"/>
        <v>25.5</v>
      </c>
      <c r="L19" s="5">
        <f t="shared" si="4"/>
        <v>19.5</v>
      </c>
      <c r="M19" s="5">
        <f t="shared" si="5"/>
        <v>20.5</v>
      </c>
      <c r="N19" t="s">
        <v>32</v>
      </c>
      <c r="O19">
        <v>6.5</v>
      </c>
    </row>
    <row r="20" spans="1:17" x14ac:dyDescent="0.25">
      <c r="B20" s="2"/>
      <c r="C20">
        <v>5.5</v>
      </c>
      <c r="D20">
        <v>6</v>
      </c>
      <c r="E20" s="1">
        <v>3</v>
      </c>
      <c r="F20">
        <v>4</v>
      </c>
      <c r="G20">
        <v>4</v>
      </c>
      <c r="H20" t="s">
        <v>37</v>
      </c>
      <c r="I20" s="3">
        <f t="shared" si="1"/>
        <v>22</v>
      </c>
      <c r="J20">
        <f t="shared" si="2"/>
        <v>28</v>
      </c>
      <c r="K20">
        <f t="shared" si="3"/>
        <v>31</v>
      </c>
      <c r="L20" s="5">
        <f t="shared" si="4"/>
        <v>25</v>
      </c>
      <c r="M20" s="5">
        <f t="shared" si="5"/>
        <v>26</v>
      </c>
      <c r="N20" t="s">
        <v>33</v>
      </c>
      <c r="O20">
        <v>13</v>
      </c>
    </row>
    <row r="21" spans="1:17" x14ac:dyDescent="0.25">
      <c r="B21" s="2"/>
      <c r="C21">
        <v>5.5</v>
      </c>
      <c r="D21">
        <v>6</v>
      </c>
      <c r="E21" s="1">
        <v>3</v>
      </c>
      <c r="F21">
        <v>4</v>
      </c>
      <c r="G21">
        <v>5</v>
      </c>
      <c r="H21" t="s">
        <v>37</v>
      </c>
      <c r="I21">
        <f t="shared" si="1"/>
        <v>27.5</v>
      </c>
      <c r="J21">
        <f t="shared" si="2"/>
        <v>33.5</v>
      </c>
      <c r="K21">
        <f t="shared" si="3"/>
        <v>36.5</v>
      </c>
      <c r="L21" s="5">
        <f t="shared" si="4"/>
        <v>30.5</v>
      </c>
      <c r="M21" s="5">
        <f t="shared" si="5"/>
        <v>31.5</v>
      </c>
      <c r="N21" t="s">
        <v>34</v>
      </c>
      <c r="O21">
        <v>26</v>
      </c>
    </row>
    <row r="22" spans="1:17" x14ac:dyDescent="0.25">
      <c r="B22" s="2"/>
      <c r="C22">
        <v>5.5</v>
      </c>
      <c r="D22">
        <v>6</v>
      </c>
      <c r="E22" s="1">
        <v>3</v>
      </c>
      <c r="F22">
        <v>4</v>
      </c>
      <c r="G22">
        <v>6</v>
      </c>
      <c r="H22" t="s">
        <v>37</v>
      </c>
      <c r="I22" s="3">
        <f t="shared" si="1"/>
        <v>33</v>
      </c>
      <c r="J22">
        <f t="shared" si="2"/>
        <v>39</v>
      </c>
      <c r="K22">
        <f t="shared" si="3"/>
        <v>42</v>
      </c>
      <c r="L22" s="5">
        <f t="shared" si="4"/>
        <v>36</v>
      </c>
      <c r="M22" s="5">
        <f t="shared" si="5"/>
        <v>37</v>
      </c>
      <c r="N22" t="s">
        <v>35</v>
      </c>
      <c r="O22">
        <v>45</v>
      </c>
    </row>
    <row r="23" spans="1:17" x14ac:dyDescent="0.25">
      <c r="B23" s="2"/>
      <c r="C23">
        <v>5.5</v>
      </c>
      <c r="D23">
        <v>6</v>
      </c>
      <c r="E23" s="1">
        <v>3</v>
      </c>
      <c r="F23">
        <v>4</v>
      </c>
      <c r="G23">
        <v>7</v>
      </c>
      <c r="H23" t="s">
        <v>37</v>
      </c>
      <c r="I23">
        <f t="shared" si="1"/>
        <v>38.5</v>
      </c>
      <c r="J23">
        <f t="shared" si="2"/>
        <v>44.5</v>
      </c>
      <c r="K23">
        <f t="shared" si="3"/>
        <v>47.5</v>
      </c>
      <c r="L23" s="5">
        <f t="shared" si="4"/>
        <v>41.5</v>
      </c>
      <c r="M23" s="5">
        <f t="shared" si="5"/>
        <v>42.5</v>
      </c>
      <c r="N23" t="s">
        <v>36</v>
      </c>
      <c r="O23">
        <v>73.5</v>
      </c>
    </row>
    <row r="24" spans="1:17" x14ac:dyDescent="0.25">
      <c r="B24" s="2"/>
      <c r="E24" s="1"/>
    </row>
    <row r="25" spans="1:17" x14ac:dyDescent="0.25">
      <c r="A25" t="s">
        <v>5</v>
      </c>
      <c r="B25" s="2">
        <v>29587</v>
      </c>
      <c r="C25">
        <v>7</v>
      </c>
      <c r="D25">
        <v>10</v>
      </c>
      <c r="E25">
        <v>10</v>
      </c>
      <c r="G25">
        <v>1</v>
      </c>
      <c r="H25" t="s">
        <v>37</v>
      </c>
      <c r="I25" s="3">
        <f>C25*G25</f>
        <v>7</v>
      </c>
      <c r="J25" s="3">
        <f>C25*G25+D25</f>
        <v>17</v>
      </c>
      <c r="K25">
        <f>C25*G25+D25+E25</f>
        <v>27</v>
      </c>
      <c r="L25" s="5">
        <f>C25*G25+E25</f>
        <v>17</v>
      </c>
      <c r="N25" t="s">
        <v>30</v>
      </c>
      <c r="O25">
        <v>4</v>
      </c>
      <c r="Q25">
        <v>2.5</v>
      </c>
    </row>
    <row r="26" spans="1:17" x14ac:dyDescent="0.25">
      <c r="B26" s="2"/>
      <c r="C26">
        <v>7</v>
      </c>
      <c r="D26">
        <v>10</v>
      </c>
      <c r="E26">
        <v>10</v>
      </c>
      <c r="G26">
        <v>2</v>
      </c>
      <c r="H26" t="s">
        <v>37</v>
      </c>
      <c r="I26" s="3">
        <f t="shared" ref="I26:I31" si="6">C26*G26</f>
        <v>14</v>
      </c>
      <c r="J26" s="3">
        <f t="shared" ref="J26:J31" si="7">C26*G26+D26</f>
        <v>24</v>
      </c>
      <c r="K26">
        <f t="shared" ref="K26:K31" si="8">C26*G26+D26+E26</f>
        <v>34</v>
      </c>
      <c r="L26" s="5">
        <f t="shared" ref="L26:L31" si="9">C26*G26+E26</f>
        <v>24</v>
      </c>
      <c r="N26" t="s">
        <v>31</v>
      </c>
      <c r="O26">
        <v>6</v>
      </c>
      <c r="P26">
        <v>2.5</v>
      </c>
    </row>
    <row r="27" spans="1:17" x14ac:dyDescent="0.25">
      <c r="B27" s="2"/>
      <c r="C27">
        <v>7</v>
      </c>
      <c r="D27">
        <v>10</v>
      </c>
      <c r="E27">
        <v>10</v>
      </c>
      <c r="G27">
        <v>3</v>
      </c>
      <c r="H27" t="s">
        <v>37</v>
      </c>
      <c r="I27" s="3">
        <f t="shared" si="6"/>
        <v>21</v>
      </c>
      <c r="J27" s="3">
        <f t="shared" si="7"/>
        <v>31</v>
      </c>
      <c r="K27">
        <f t="shared" si="8"/>
        <v>41</v>
      </c>
      <c r="L27" s="5">
        <f t="shared" si="9"/>
        <v>31</v>
      </c>
      <c r="N27" t="s">
        <v>32</v>
      </c>
      <c r="O27">
        <v>8</v>
      </c>
      <c r="P27">
        <v>3.5</v>
      </c>
    </row>
    <row r="28" spans="1:17" x14ac:dyDescent="0.25">
      <c r="B28" s="2"/>
      <c r="C28">
        <v>7</v>
      </c>
      <c r="D28">
        <v>10</v>
      </c>
      <c r="E28">
        <v>10</v>
      </c>
      <c r="G28">
        <v>4</v>
      </c>
      <c r="H28" t="s">
        <v>37</v>
      </c>
      <c r="I28" s="3">
        <f t="shared" si="6"/>
        <v>28</v>
      </c>
      <c r="J28" s="5">
        <f t="shared" si="7"/>
        <v>38</v>
      </c>
      <c r="K28" s="3">
        <f t="shared" si="8"/>
        <v>48</v>
      </c>
      <c r="L28" s="5">
        <f t="shared" si="9"/>
        <v>38</v>
      </c>
      <c r="N28" t="s">
        <v>33</v>
      </c>
      <c r="O28">
        <v>16</v>
      </c>
      <c r="P28">
        <v>6</v>
      </c>
    </row>
    <row r="29" spans="1:17" x14ac:dyDescent="0.25">
      <c r="B29" s="2"/>
      <c r="C29">
        <v>7</v>
      </c>
      <c r="D29">
        <v>10</v>
      </c>
      <c r="E29">
        <v>10</v>
      </c>
      <c r="G29">
        <v>5</v>
      </c>
      <c r="H29" t="s">
        <v>37</v>
      </c>
      <c r="I29" s="3">
        <f t="shared" si="6"/>
        <v>35</v>
      </c>
      <c r="J29" s="3">
        <f t="shared" si="7"/>
        <v>45</v>
      </c>
      <c r="K29">
        <f t="shared" si="8"/>
        <v>55</v>
      </c>
      <c r="L29" s="5">
        <f t="shared" si="9"/>
        <v>45</v>
      </c>
      <c r="N29" t="s">
        <v>34</v>
      </c>
      <c r="O29">
        <v>32</v>
      </c>
      <c r="P29">
        <v>11</v>
      </c>
    </row>
    <row r="30" spans="1:17" x14ac:dyDescent="0.25">
      <c r="B30" s="2"/>
      <c r="C30">
        <v>7</v>
      </c>
      <c r="D30">
        <v>10</v>
      </c>
      <c r="E30">
        <v>10</v>
      </c>
      <c r="G30">
        <v>6</v>
      </c>
      <c r="H30" t="s">
        <v>37</v>
      </c>
      <c r="I30" s="3">
        <f t="shared" si="6"/>
        <v>42</v>
      </c>
      <c r="J30" s="5">
        <f t="shared" si="7"/>
        <v>52</v>
      </c>
      <c r="K30">
        <f t="shared" si="8"/>
        <v>62</v>
      </c>
      <c r="L30" s="5">
        <f t="shared" si="9"/>
        <v>52</v>
      </c>
      <c r="N30" t="s">
        <v>35</v>
      </c>
      <c r="O30">
        <v>56</v>
      </c>
      <c r="P30">
        <v>18</v>
      </c>
    </row>
    <row r="31" spans="1:17" x14ac:dyDescent="0.25">
      <c r="B31" s="2"/>
      <c r="C31">
        <v>7</v>
      </c>
      <c r="D31">
        <v>10</v>
      </c>
      <c r="E31">
        <v>10</v>
      </c>
      <c r="G31">
        <v>7</v>
      </c>
      <c r="H31" t="s">
        <v>37</v>
      </c>
      <c r="I31" s="3">
        <f t="shared" si="6"/>
        <v>49</v>
      </c>
      <c r="J31" s="5">
        <f t="shared" si="7"/>
        <v>59</v>
      </c>
      <c r="K31">
        <f t="shared" si="8"/>
        <v>69</v>
      </c>
      <c r="L31" s="5">
        <f t="shared" si="9"/>
        <v>59</v>
      </c>
      <c r="N31" t="s">
        <v>36</v>
      </c>
      <c r="O31">
        <v>92</v>
      </c>
      <c r="P31">
        <v>25</v>
      </c>
    </row>
    <row r="32" spans="1:17" x14ac:dyDescent="0.25">
      <c r="B32" s="2"/>
      <c r="P32" s="5"/>
    </row>
    <row r="33" spans="1:17" x14ac:dyDescent="0.25">
      <c r="A33" s="8" t="s">
        <v>6</v>
      </c>
      <c r="B33" s="9">
        <v>30233</v>
      </c>
      <c r="C33">
        <v>14</v>
      </c>
      <c r="D33">
        <v>20</v>
      </c>
      <c r="E33">
        <v>10</v>
      </c>
      <c r="G33">
        <v>1</v>
      </c>
      <c r="H33" t="s">
        <v>37</v>
      </c>
      <c r="I33" s="3">
        <f>C33*G33</f>
        <v>14</v>
      </c>
      <c r="J33" s="3">
        <f>C33*G33+D33</f>
        <v>34</v>
      </c>
      <c r="K33" s="5">
        <f>C33*G33+D33+E33</f>
        <v>44</v>
      </c>
      <c r="L33" s="5">
        <f>C33*G33+E33</f>
        <v>24</v>
      </c>
      <c r="N33" t="s">
        <v>30</v>
      </c>
      <c r="O33">
        <v>8</v>
      </c>
      <c r="Q33">
        <v>5</v>
      </c>
    </row>
    <row r="34" spans="1:17" x14ac:dyDescent="0.25">
      <c r="B34" s="2"/>
      <c r="C34">
        <v>14</v>
      </c>
      <c r="D34">
        <v>20</v>
      </c>
      <c r="E34">
        <v>10</v>
      </c>
      <c r="G34">
        <v>2</v>
      </c>
      <c r="H34" t="s">
        <v>37</v>
      </c>
      <c r="I34" s="3">
        <f t="shared" ref="I34:I39" si="10">C34*G34</f>
        <v>28</v>
      </c>
      <c r="J34" s="3">
        <f t="shared" ref="J34:J39" si="11">C34*G34+D34</f>
        <v>48</v>
      </c>
      <c r="K34" s="5">
        <f t="shared" ref="K34:K39" si="12">C34*G34+D34+E34</f>
        <v>58</v>
      </c>
      <c r="L34" s="5">
        <f t="shared" ref="L34:L39" si="13">C34*G34+E34</f>
        <v>38</v>
      </c>
      <c r="N34" t="s">
        <v>31</v>
      </c>
      <c r="O34">
        <v>12</v>
      </c>
      <c r="P34">
        <v>5</v>
      </c>
    </row>
    <row r="35" spans="1:17" x14ac:dyDescent="0.25">
      <c r="B35" s="2"/>
      <c r="C35">
        <v>14</v>
      </c>
      <c r="D35">
        <v>20</v>
      </c>
      <c r="E35">
        <v>10</v>
      </c>
      <c r="G35">
        <v>3</v>
      </c>
      <c r="H35" t="s">
        <v>37</v>
      </c>
      <c r="I35" s="5">
        <f t="shared" si="10"/>
        <v>42</v>
      </c>
      <c r="J35" s="5">
        <f t="shared" si="11"/>
        <v>62</v>
      </c>
      <c r="K35" s="5">
        <f t="shared" si="12"/>
        <v>72</v>
      </c>
      <c r="L35" s="5">
        <f t="shared" si="13"/>
        <v>52</v>
      </c>
      <c r="N35" t="s">
        <v>32</v>
      </c>
      <c r="O35">
        <v>16</v>
      </c>
      <c r="P35" s="3">
        <v>7</v>
      </c>
    </row>
    <row r="36" spans="1:17" x14ac:dyDescent="0.25">
      <c r="B36" s="2"/>
      <c r="C36">
        <v>14</v>
      </c>
      <c r="D36">
        <v>20</v>
      </c>
      <c r="E36">
        <v>10</v>
      </c>
      <c r="G36">
        <v>4</v>
      </c>
      <c r="H36" t="s">
        <v>37</v>
      </c>
      <c r="I36" s="5">
        <f t="shared" si="10"/>
        <v>56</v>
      </c>
      <c r="J36" s="5">
        <f t="shared" si="11"/>
        <v>76</v>
      </c>
      <c r="K36" s="5">
        <f t="shared" si="12"/>
        <v>86</v>
      </c>
      <c r="L36" s="5">
        <f t="shared" si="13"/>
        <v>66</v>
      </c>
      <c r="N36" t="s">
        <v>33</v>
      </c>
      <c r="O36">
        <v>32</v>
      </c>
      <c r="P36">
        <v>12</v>
      </c>
    </row>
    <row r="37" spans="1:17" x14ac:dyDescent="0.25">
      <c r="B37" s="2"/>
      <c r="C37">
        <v>14</v>
      </c>
      <c r="D37">
        <v>20</v>
      </c>
      <c r="E37">
        <v>10</v>
      </c>
      <c r="G37">
        <v>5</v>
      </c>
      <c r="H37" t="s">
        <v>37</v>
      </c>
      <c r="I37" s="5">
        <f t="shared" si="10"/>
        <v>70</v>
      </c>
      <c r="J37" s="5">
        <f t="shared" si="11"/>
        <v>90</v>
      </c>
      <c r="K37" s="5">
        <f t="shared" si="12"/>
        <v>100</v>
      </c>
      <c r="L37" s="5">
        <f t="shared" si="13"/>
        <v>80</v>
      </c>
      <c r="N37" t="s">
        <v>34</v>
      </c>
      <c r="O37">
        <v>64</v>
      </c>
      <c r="P37">
        <v>22</v>
      </c>
    </row>
    <row r="38" spans="1:17" x14ac:dyDescent="0.25">
      <c r="B38" s="2"/>
      <c r="C38">
        <v>14</v>
      </c>
      <c r="D38">
        <v>20</v>
      </c>
      <c r="E38">
        <v>10</v>
      </c>
      <c r="G38">
        <v>6</v>
      </c>
      <c r="H38" t="s">
        <v>37</v>
      </c>
      <c r="I38" s="5">
        <f t="shared" si="10"/>
        <v>84</v>
      </c>
      <c r="J38" s="5">
        <f t="shared" si="11"/>
        <v>104</v>
      </c>
      <c r="K38" s="5">
        <f t="shared" si="12"/>
        <v>114</v>
      </c>
      <c r="L38" s="5">
        <f t="shared" si="13"/>
        <v>94</v>
      </c>
      <c r="N38" t="s">
        <v>35</v>
      </c>
      <c r="O38">
        <v>112</v>
      </c>
      <c r="P38">
        <v>36</v>
      </c>
    </row>
    <row r="39" spans="1:17" x14ac:dyDescent="0.25">
      <c r="B39" s="2"/>
      <c r="C39">
        <v>14</v>
      </c>
      <c r="D39">
        <v>20</v>
      </c>
      <c r="E39">
        <v>10</v>
      </c>
      <c r="G39">
        <v>7</v>
      </c>
      <c r="H39" t="s">
        <v>37</v>
      </c>
      <c r="I39" s="5">
        <f t="shared" si="10"/>
        <v>98</v>
      </c>
      <c r="J39" s="5">
        <f t="shared" si="11"/>
        <v>118</v>
      </c>
      <c r="K39" s="5">
        <f t="shared" si="12"/>
        <v>128</v>
      </c>
      <c r="L39" s="5">
        <f t="shared" si="13"/>
        <v>108</v>
      </c>
      <c r="N39" t="s">
        <v>36</v>
      </c>
      <c r="O39">
        <v>184</v>
      </c>
      <c r="P39">
        <v>50</v>
      </c>
    </row>
    <row r="40" spans="1:17" x14ac:dyDescent="0.25">
      <c r="B40" s="2"/>
    </row>
    <row r="41" spans="1:17" x14ac:dyDescent="0.25">
      <c r="A41" t="s">
        <v>7</v>
      </c>
      <c r="B41" s="2">
        <v>30317</v>
      </c>
      <c r="C41">
        <v>16</v>
      </c>
      <c r="D41">
        <v>35</v>
      </c>
      <c r="E41">
        <v>35</v>
      </c>
      <c r="G41" s="5">
        <v>1</v>
      </c>
      <c r="H41" s="5" t="s">
        <v>37</v>
      </c>
      <c r="I41" s="3">
        <f>C41*G41</f>
        <v>16</v>
      </c>
      <c r="J41" s="3">
        <f>C41*G41+D41</f>
        <v>51</v>
      </c>
      <c r="K41" s="5">
        <f>C41*G41+D41+E41</f>
        <v>86</v>
      </c>
      <c r="L41" s="5">
        <f>C41*G41+E41</f>
        <v>51</v>
      </c>
      <c r="N41" s="5" t="s">
        <v>30</v>
      </c>
      <c r="O41">
        <v>13</v>
      </c>
      <c r="Q41">
        <v>9</v>
      </c>
    </row>
    <row r="42" spans="1:17" x14ac:dyDescent="0.25">
      <c r="B42" s="2"/>
      <c r="C42">
        <v>16</v>
      </c>
      <c r="D42">
        <v>35</v>
      </c>
      <c r="E42">
        <v>35</v>
      </c>
      <c r="G42" s="5">
        <v>2</v>
      </c>
      <c r="H42" s="5" t="s">
        <v>37</v>
      </c>
      <c r="I42" s="3">
        <f t="shared" ref="I42:I47" si="14">C42*G42</f>
        <v>32</v>
      </c>
      <c r="J42" s="3">
        <f t="shared" ref="J42:J47" si="15">C42*G42+D42</f>
        <v>67</v>
      </c>
      <c r="K42" s="5">
        <f t="shared" ref="K42:K47" si="16">C42*G42+D42+E42</f>
        <v>102</v>
      </c>
      <c r="L42" s="5">
        <f t="shared" ref="L42:L47" si="17">C42*G42+E42</f>
        <v>67</v>
      </c>
      <c r="N42" s="5" t="s">
        <v>31</v>
      </c>
      <c r="P42">
        <v>6</v>
      </c>
    </row>
    <row r="43" spans="1:17" x14ac:dyDescent="0.25">
      <c r="B43" s="2"/>
      <c r="C43">
        <v>16</v>
      </c>
      <c r="D43">
        <v>35</v>
      </c>
      <c r="E43">
        <v>35</v>
      </c>
      <c r="G43" s="5">
        <v>3</v>
      </c>
      <c r="H43" s="5" t="s">
        <v>37</v>
      </c>
      <c r="I43" s="3">
        <f t="shared" si="14"/>
        <v>48</v>
      </c>
      <c r="J43" s="3">
        <f t="shared" si="15"/>
        <v>83</v>
      </c>
      <c r="K43" s="5">
        <f t="shared" si="16"/>
        <v>118</v>
      </c>
      <c r="L43" s="5">
        <f t="shared" si="17"/>
        <v>83</v>
      </c>
      <c r="N43" s="5" t="s">
        <v>32</v>
      </c>
      <c r="O43">
        <v>31</v>
      </c>
      <c r="P43" s="3">
        <v>14</v>
      </c>
    </row>
    <row r="44" spans="1:17" x14ac:dyDescent="0.25">
      <c r="B44" s="2"/>
      <c r="C44">
        <v>16</v>
      </c>
      <c r="D44">
        <v>35</v>
      </c>
      <c r="E44">
        <v>35</v>
      </c>
      <c r="G44" s="5">
        <v>4</v>
      </c>
      <c r="H44" s="5" t="s">
        <v>37</v>
      </c>
      <c r="I44" s="5">
        <f t="shared" si="14"/>
        <v>64</v>
      </c>
      <c r="J44" s="5">
        <f t="shared" si="15"/>
        <v>99</v>
      </c>
      <c r="K44" s="5">
        <f t="shared" si="16"/>
        <v>134</v>
      </c>
      <c r="L44" s="5">
        <f t="shared" si="17"/>
        <v>99</v>
      </c>
      <c r="N44" s="5" t="s">
        <v>33</v>
      </c>
      <c r="O44">
        <v>62</v>
      </c>
      <c r="P44">
        <v>26</v>
      </c>
    </row>
    <row r="45" spans="1:17" x14ac:dyDescent="0.25">
      <c r="B45" s="2"/>
      <c r="C45">
        <v>16</v>
      </c>
      <c r="D45">
        <v>35</v>
      </c>
      <c r="E45">
        <v>35</v>
      </c>
      <c r="G45" s="5">
        <v>5</v>
      </c>
      <c r="H45" s="5" t="s">
        <v>37</v>
      </c>
      <c r="I45" s="5">
        <f t="shared" si="14"/>
        <v>80</v>
      </c>
      <c r="J45" s="5">
        <f t="shared" si="15"/>
        <v>115</v>
      </c>
      <c r="K45" s="5">
        <f t="shared" si="16"/>
        <v>150</v>
      </c>
      <c r="L45" s="5">
        <f t="shared" si="17"/>
        <v>115</v>
      </c>
      <c r="N45" s="5" t="s">
        <v>34</v>
      </c>
      <c r="O45">
        <v>118</v>
      </c>
      <c r="P45">
        <v>46</v>
      </c>
    </row>
    <row r="46" spans="1:17" x14ac:dyDescent="0.25">
      <c r="B46" s="2"/>
      <c r="C46">
        <v>16</v>
      </c>
      <c r="D46">
        <v>35</v>
      </c>
      <c r="E46">
        <v>35</v>
      </c>
      <c r="G46" s="5">
        <v>6</v>
      </c>
      <c r="H46" s="5" t="s">
        <v>37</v>
      </c>
      <c r="I46" s="5">
        <f t="shared" si="14"/>
        <v>96</v>
      </c>
      <c r="J46" s="5">
        <f t="shared" si="15"/>
        <v>131</v>
      </c>
      <c r="K46" s="5">
        <f t="shared" si="16"/>
        <v>166</v>
      </c>
      <c r="L46" s="5">
        <f t="shared" si="17"/>
        <v>131</v>
      </c>
      <c r="N46" s="5" t="s">
        <v>35</v>
      </c>
      <c r="O46">
        <v>205</v>
      </c>
      <c r="P46">
        <v>77</v>
      </c>
    </row>
    <row r="47" spans="1:17" x14ac:dyDescent="0.25">
      <c r="B47" s="2"/>
      <c r="C47">
        <v>16</v>
      </c>
      <c r="D47">
        <v>35</v>
      </c>
      <c r="E47">
        <v>35</v>
      </c>
      <c r="G47" s="5">
        <v>7</v>
      </c>
      <c r="H47" s="5" t="s">
        <v>37</v>
      </c>
      <c r="I47" s="5">
        <f t="shared" si="14"/>
        <v>112</v>
      </c>
      <c r="J47" s="5">
        <f t="shared" si="15"/>
        <v>147</v>
      </c>
      <c r="K47" s="5">
        <f t="shared" si="16"/>
        <v>182</v>
      </c>
      <c r="L47" s="5">
        <f t="shared" si="17"/>
        <v>147</v>
      </c>
      <c r="N47" s="5" t="s">
        <v>36</v>
      </c>
      <c r="O47">
        <v>334</v>
      </c>
      <c r="P47">
        <v>108</v>
      </c>
    </row>
    <row r="48" spans="1:17" x14ac:dyDescent="0.25">
      <c r="B48" s="2"/>
    </row>
    <row r="49" spans="1:17" x14ac:dyDescent="0.25">
      <c r="A49" t="s">
        <v>8</v>
      </c>
      <c r="B49" s="2">
        <v>30498</v>
      </c>
      <c r="C49">
        <v>24</v>
      </c>
      <c r="D49">
        <v>50</v>
      </c>
      <c r="E49">
        <v>50</v>
      </c>
      <c r="G49" s="5">
        <v>1</v>
      </c>
      <c r="H49" s="5" t="s">
        <v>37</v>
      </c>
      <c r="I49" s="3">
        <f>C49*G49</f>
        <v>24</v>
      </c>
      <c r="J49" s="5">
        <f>C49*G49+D49</f>
        <v>74</v>
      </c>
      <c r="K49" s="5">
        <f>C49*G49+D49+E49</f>
        <v>124</v>
      </c>
      <c r="L49" s="5">
        <f>C49*G49+E49</f>
        <v>74</v>
      </c>
      <c r="N49" s="5" t="s">
        <v>30</v>
      </c>
      <c r="O49">
        <v>19</v>
      </c>
      <c r="Q49">
        <v>13</v>
      </c>
    </row>
    <row r="50" spans="1:17" x14ac:dyDescent="0.25">
      <c r="B50" s="2"/>
      <c r="C50">
        <v>24</v>
      </c>
      <c r="D50">
        <v>50</v>
      </c>
      <c r="E50">
        <v>50</v>
      </c>
      <c r="G50" s="5">
        <v>2</v>
      </c>
      <c r="H50" s="5" t="s">
        <v>37</v>
      </c>
      <c r="I50" s="3">
        <f t="shared" ref="I50:I55" si="18">C50*G50</f>
        <v>48</v>
      </c>
      <c r="J50" s="5">
        <f t="shared" ref="J50:J55" si="19">C50*G50+D50</f>
        <v>98</v>
      </c>
      <c r="K50" s="5">
        <f t="shared" ref="K50:K55" si="20">C50*G50+D50+E50</f>
        <v>148</v>
      </c>
      <c r="L50" s="5">
        <f t="shared" ref="L50:L55" si="21">C50*G50+E50</f>
        <v>98</v>
      </c>
      <c r="N50" s="5" t="s">
        <v>31</v>
      </c>
    </row>
    <row r="51" spans="1:17" x14ac:dyDescent="0.25">
      <c r="B51" s="2"/>
      <c r="C51">
        <v>24</v>
      </c>
      <c r="D51">
        <v>50</v>
      </c>
      <c r="E51">
        <v>50</v>
      </c>
      <c r="G51" s="5">
        <v>3</v>
      </c>
      <c r="H51" s="5" t="s">
        <v>37</v>
      </c>
      <c r="I51" s="3">
        <f t="shared" si="18"/>
        <v>72</v>
      </c>
      <c r="J51" s="5">
        <f t="shared" si="19"/>
        <v>122</v>
      </c>
      <c r="K51" s="5">
        <f t="shared" si="20"/>
        <v>172</v>
      </c>
      <c r="L51" s="5">
        <f t="shared" si="21"/>
        <v>122</v>
      </c>
      <c r="N51" s="5" t="s">
        <v>32</v>
      </c>
      <c r="O51">
        <v>45</v>
      </c>
      <c r="P51">
        <v>20</v>
      </c>
    </row>
    <row r="52" spans="1:17" x14ac:dyDescent="0.25">
      <c r="B52" s="2"/>
      <c r="C52">
        <v>24</v>
      </c>
      <c r="D52">
        <v>50</v>
      </c>
      <c r="E52">
        <v>50</v>
      </c>
      <c r="G52" s="5">
        <v>4</v>
      </c>
      <c r="H52" s="5" t="s">
        <v>37</v>
      </c>
      <c r="I52" s="3">
        <f t="shared" si="18"/>
        <v>96</v>
      </c>
      <c r="J52" s="5">
        <f t="shared" si="19"/>
        <v>146</v>
      </c>
      <c r="K52" s="5">
        <f t="shared" si="20"/>
        <v>196</v>
      </c>
      <c r="L52" s="5">
        <f t="shared" si="21"/>
        <v>146</v>
      </c>
      <c r="N52" s="5" t="s">
        <v>33</v>
      </c>
      <c r="O52">
        <v>95</v>
      </c>
      <c r="P52">
        <v>40</v>
      </c>
    </row>
    <row r="53" spans="1:17" x14ac:dyDescent="0.25">
      <c r="B53" s="2"/>
      <c r="C53">
        <v>24</v>
      </c>
      <c r="D53">
        <v>50</v>
      </c>
      <c r="E53">
        <v>50</v>
      </c>
      <c r="G53" s="5">
        <v>5</v>
      </c>
      <c r="H53" s="5" t="s">
        <v>37</v>
      </c>
      <c r="I53" s="5">
        <f t="shared" si="18"/>
        <v>120</v>
      </c>
      <c r="J53" s="5">
        <f t="shared" si="19"/>
        <v>170</v>
      </c>
      <c r="K53" s="5">
        <f t="shared" si="20"/>
        <v>220</v>
      </c>
      <c r="L53" s="5">
        <f t="shared" si="21"/>
        <v>170</v>
      </c>
      <c r="N53" s="5" t="s">
        <v>34</v>
      </c>
      <c r="O53">
        <v>180</v>
      </c>
      <c r="P53">
        <v>70</v>
      </c>
    </row>
    <row r="54" spans="1:17" x14ac:dyDescent="0.25">
      <c r="B54" s="2"/>
      <c r="C54">
        <v>24</v>
      </c>
      <c r="D54">
        <v>50</v>
      </c>
      <c r="E54">
        <v>50</v>
      </c>
      <c r="G54" s="5">
        <v>6</v>
      </c>
      <c r="H54" s="5" t="s">
        <v>37</v>
      </c>
      <c r="I54" s="5">
        <f t="shared" si="18"/>
        <v>144</v>
      </c>
      <c r="J54" s="5">
        <f t="shared" si="19"/>
        <v>194</v>
      </c>
      <c r="K54" s="5">
        <f t="shared" si="20"/>
        <v>244</v>
      </c>
      <c r="L54" s="5">
        <f t="shared" si="21"/>
        <v>194</v>
      </c>
      <c r="N54" s="5" t="s">
        <v>35</v>
      </c>
      <c r="O54">
        <v>310</v>
      </c>
      <c r="P54">
        <v>120</v>
      </c>
    </row>
    <row r="55" spans="1:17" x14ac:dyDescent="0.25">
      <c r="B55" s="2"/>
      <c r="C55">
        <v>24</v>
      </c>
      <c r="D55">
        <v>50</v>
      </c>
      <c r="E55">
        <v>50</v>
      </c>
      <c r="G55" s="5">
        <v>7</v>
      </c>
      <c r="H55" s="5" t="s">
        <v>37</v>
      </c>
      <c r="I55" s="5">
        <f t="shared" si="18"/>
        <v>168</v>
      </c>
      <c r="J55" s="5">
        <f t="shared" si="19"/>
        <v>218</v>
      </c>
      <c r="K55" s="5">
        <f t="shared" si="20"/>
        <v>268</v>
      </c>
      <c r="L55" s="5">
        <f t="shared" si="21"/>
        <v>218</v>
      </c>
      <c r="N55" s="5" t="s">
        <v>36</v>
      </c>
      <c r="O55">
        <v>500</v>
      </c>
      <c r="P55">
        <v>160</v>
      </c>
    </row>
    <row r="56" spans="1:17" x14ac:dyDescent="0.25">
      <c r="B56" s="2"/>
    </row>
    <row r="57" spans="1:17" x14ac:dyDescent="0.25">
      <c r="A57" t="s">
        <v>9</v>
      </c>
      <c r="B57" s="2">
        <v>30682</v>
      </c>
      <c r="C57">
        <v>75</v>
      </c>
      <c r="D57">
        <v>50</v>
      </c>
      <c r="E57">
        <v>50</v>
      </c>
      <c r="G57" s="5">
        <v>1</v>
      </c>
      <c r="H57" s="5" t="s">
        <v>37</v>
      </c>
      <c r="I57" s="3">
        <f>C57*G57</f>
        <v>75</v>
      </c>
      <c r="J57" s="3">
        <f>C57*G57+D57</f>
        <v>125</v>
      </c>
      <c r="K57" s="3">
        <f>C57*G57+D57+E57</f>
        <v>175</v>
      </c>
      <c r="L57" s="5">
        <f>C57*G57+E57</f>
        <v>125</v>
      </c>
      <c r="N57" s="5" t="s">
        <v>30</v>
      </c>
      <c r="O57">
        <v>19</v>
      </c>
      <c r="P57" s="3">
        <v>9</v>
      </c>
      <c r="Q57" s="5">
        <f>C57</f>
        <v>75</v>
      </c>
    </row>
    <row r="58" spans="1:17" x14ac:dyDescent="0.25">
      <c r="B58" s="2"/>
      <c r="C58">
        <v>75</v>
      </c>
      <c r="D58">
        <v>50</v>
      </c>
      <c r="E58">
        <v>50</v>
      </c>
      <c r="G58" s="5">
        <v>2</v>
      </c>
      <c r="H58" s="5" t="s">
        <v>37</v>
      </c>
      <c r="I58" s="3">
        <f t="shared" ref="I58:I63" si="22">C58*G58</f>
        <v>150</v>
      </c>
      <c r="J58" s="3">
        <f t="shared" ref="J58:J63" si="23">C58*G58+D58</f>
        <v>200</v>
      </c>
      <c r="K58" s="5">
        <f t="shared" ref="K58:K63" si="24">C58*G58+D58+E58</f>
        <v>250</v>
      </c>
      <c r="L58" s="5">
        <f t="shared" ref="L58:L63" si="25">C58*G58+E58</f>
        <v>200</v>
      </c>
      <c r="N58" s="5" t="s">
        <v>31</v>
      </c>
      <c r="Q58" s="5"/>
    </row>
    <row r="59" spans="1:17" x14ac:dyDescent="0.25">
      <c r="B59" s="2"/>
      <c r="C59">
        <v>75</v>
      </c>
      <c r="D59">
        <v>50</v>
      </c>
      <c r="E59">
        <v>50</v>
      </c>
      <c r="G59" s="5">
        <v>3</v>
      </c>
      <c r="H59" s="5" t="s">
        <v>37</v>
      </c>
      <c r="I59" s="3">
        <f t="shared" si="22"/>
        <v>225</v>
      </c>
      <c r="J59" s="5">
        <f t="shared" si="23"/>
        <v>275</v>
      </c>
      <c r="K59" s="5">
        <f t="shared" si="24"/>
        <v>325</v>
      </c>
      <c r="L59" s="5">
        <f t="shared" si="25"/>
        <v>275</v>
      </c>
      <c r="N59" s="5" t="s">
        <v>32</v>
      </c>
      <c r="O59">
        <v>45</v>
      </c>
      <c r="P59">
        <v>21</v>
      </c>
      <c r="Q59" s="5"/>
    </row>
    <row r="60" spans="1:17" x14ac:dyDescent="0.25">
      <c r="B60" s="2"/>
      <c r="C60">
        <v>75</v>
      </c>
      <c r="D60">
        <v>50</v>
      </c>
      <c r="E60">
        <v>50</v>
      </c>
      <c r="G60" s="5">
        <v>4</v>
      </c>
      <c r="H60" s="5" t="s">
        <v>37</v>
      </c>
      <c r="I60" s="3">
        <f t="shared" si="22"/>
        <v>300</v>
      </c>
      <c r="J60" s="3">
        <f t="shared" si="23"/>
        <v>350</v>
      </c>
      <c r="K60" s="5">
        <f t="shared" si="24"/>
        <v>400</v>
      </c>
      <c r="L60" s="5">
        <f t="shared" si="25"/>
        <v>350</v>
      </c>
      <c r="N60" s="5" t="s">
        <v>33</v>
      </c>
      <c r="O60">
        <v>95</v>
      </c>
      <c r="P60">
        <v>40</v>
      </c>
      <c r="Q60" s="5"/>
    </row>
    <row r="61" spans="1:17" x14ac:dyDescent="0.25">
      <c r="B61" s="2"/>
      <c r="C61">
        <v>75</v>
      </c>
      <c r="D61">
        <v>50</v>
      </c>
      <c r="E61">
        <v>50</v>
      </c>
      <c r="G61" s="5">
        <v>5</v>
      </c>
      <c r="H61" s="5" t="s">
        <v>37</v>
      </c>
      <c r="I61" s="5">
        <f t="shared" si="22"/>
        <v>375</v>
      </c>
      <c r="J61" s="5">
        <f t="shared" si="23"/>
        <v>425</v>
      </c>
      <c r="K61" s="5">
        <f t="shared" si="24"/>
        <v>475</v>
      </c>
      <c r="L61" s="5">
        <f t="shared" si="25"/>
        <v>425</v>
      </c>
      <c r="N61" s="5" t="s">
        <v>34</v>
      </c>
      <c r="O61">
        <v>180</v>
      </c>
      <c r="P61">
        <v>70</v>
      </c>
      <c r="Q61" s="5"/>
    </row>
    <row r="62" spans="1:17" x14ac:dyDescent="0.25">
      <c r="B62" s="2"/>
      <c r="C62">
        <v>75</v>
      </c>
      <c r="D62">
        <v>50</v>
      </c>
      <c r="E62">
        <v>50</v>
      </c>
      <c r="G62" s="5">
        <v>6</v>
      </c>
      <c r="H62" s="5" t="s">
        <v>37</v>
      </c>
      <c r="I62" s="5">
        <f t="shared" si="22"/>
        <v>450</v>
      </c>
      <c r="J62" s="5">
        <f t="shared" si="23"/>
        <v>500</v>
      </c>
      <c r="K62" s="5">
        <f t="shared" si="24"/>
        <v>550</v>
      </c>
      <c r="L62" s="5">
        <f t="shared" si="25"/>
        <v>500</v>
      </c>
      <c r="N62" s="5" t="s">
        <v>35</v>
      </c>
      <c r="O62">
        <v>310</v>
      </c>
      <c r="P62">
        <v>120</v>
      </c>
      <c r="Q62" s="5"/>
    </row>
    <row r="63" spans="1:17" x14ac:dyDescent="0.25">
      <c r="B63" s="2"/>
      <c r="C63">
        <v>75</v>
      </c>
      <c r="D63">
        <v>50</v>
      </c>
      <c r="E63">
        <v>50</v>
      </c>
      <c r="G63" s="5">
        <v>7</v>
      </c>
      <c r="H63" s="5" t="s">
        <v>37</v>
      </c>
      <c r="I63" s="5">
        <f t="shared" si="22"/>
        <v>525</v>
      </c>
      <c r="J63" s="5">
        <f t="shared" si="23"/>
        <v>575</v>
      </c>
      <c r="K63" s="5">
        <f t="shared" si="24"/>
        <v>625</v>
      </c>
      <c r="L63" s="5">
        <f t="shared" si="25"/>
        <v>575</v>
      </c>
      <c r="N63" s="5" t="s">
        <v>36</v>
      </c>
      <c r="O63">
        <v>500</v>
      </c>
      <c r="P63">
        <v>160</v>
      </c>
      <c r="Q63" s="5"/>
    </row>
    <row r="64" spans="1:17" x14ac:dyDescent="0.25">
      <c r="B64" s="2"/>
      <c r="Q64" s="5"/>
    </row>
    <row r="65" spans="1:17" x14ac:dyDescent="0.25">
      <c r="A65" t="s">
        <v>10</v>
      </c>
      <c r="B65" s="2">
        <v>30895</v>
      </c>
      <c r="C65">
        <v>90</v>
      </c>
      <c r="D65">
        <v>60</v>
      </c>
      <c r="E65">
        <v>60</v>
      </c>
      <c r="G65" s="5">
        <v>1</v>
      </c>
      <c r="H65" s="5" t="s">
        <v>37</v>
      </c>
      <c r="I65" s="3">
        <f>C65*G65</f>
        <v>90</v>
      </c>
      <c r="J65" s="3">
        <f>C65*G65+D65</f>
        <v>150</v>
      </c>
      <c r="K65" s="3">
        <f>C65*G65+D65+E65</f>
        <v>210</v>
      </c>
      <c r="L65" s="5">
        <f>C65*G65+E65</f>
        <v>150</v>
      </c>
      <c r="N65" s="5" t="s">
        <v>30</v>
      </c>
      <c r="O65">
        <v>23</v>
      </c>
      <c r="P65">
        <v>11</v>
      </c>
      <c r="Q65" s="5">
        <f>C65</f>
        <v>90</v>
      </c>
    </row>
    <row r="66" spans="1:17" x14ac:dyDescent="0.25">
      <c r="B66" s="2"/>
      <c r="C66">
        <v>90</v>
      </c>
      <c r="D66">
        <v>60</v>
      </c>
      <c r="E66">
        <v>60</v>
      </c>
      <c r="G66" s="5">
        <v>2</v>
      </c>
      <c r="H66" s="5" t="s">
        <v>37</v>
      </c>
      <c r="I66" s="3">
        <f t="shared" ref="I66:I71" si="26">C66*G66</f>
        <v>180</v>
      </c>
      <c r="J66" s="3">
        <f t="shared" ref="J66:J71" si="27">C66*G66+D66</f>
        <v>240</v>
      </c>
      <c r="K66" s="5">
        <f t="shared" ref="K66:K71" si="28">C66*G66+D66+E66</f>
        <v>300</v>
      </c>
      <c r="L66" s="5">
        <f t="shared" ref="L66:L71" si="29">C66*G66+E66</f>
        <v>240</v>
      </c>
      <c r="N66" s="5" t="s">
        <v>31</v>
      </c>
      <c r="Q66" s="5"/>
    </row>
    <row r="67" spans="1:17" x14ac:dyDescent="0.25">
      <c r="B67" s="2"/>
      <c r="C67">
        <v>90</v>
      </c>
      <c r="D67">
        <v>60</v>
      </c>
      <c r="E67">
        <v>60</v>
      </c>
      <c r="G67" s="5">
        <v>3</v>
      </c>
      <c r="H67" s="5" t="s">
        <v>37</v>
      </c>
      <c r="I67" s="3">
        <f t="shared" si="26"/>
        <v>270</v>
      </c>
      <c r="J67" s="5">
        <f t="shared" si="27"/>
        <v>330</v>
      </c>
      <c r="K67" s="5">
        <f t="shared" si="28"/>
        <v>390</v>
      </c>
      <c r="L67" s="5">
        <f t="shared" si="29"/>
        <v>330</v>
      </c>
      <c r="N67" s="5" t="s">
        <v>32</v>
      </c>
      <c r="O67">
        <v>55</v>
      </c>
      <c r="P67">
        <v>25</v>
      </c>
      <c r="Q67" s="5"/>
    </row>
    <row r="68" spans="1:17" x14ac:dyDescent="0.25">
      <c r="B68" s="2"/>
      <c r="C68">
        <v>90</v>
      </c>
      <c r="D68">
        <v>60</v>
      </c>
      <c r="E68">
        <v>60</v>
      </c>
      <c r="G68" s="5">
        <v>4</v>
      </c>
      <c r="H68" s="5" t="s">
        <v>37</v>
      </c>
      <c r="I68" s="3">
        <f t="shared" si="26"/>
        <v>360</v>
      </c>
      <c r="J68" s="3">
        <f t="shared" si="27"/>
        <v>420</v>
      </c>
      <c r="K68" s="5">
        <f t="shared" si="28"/>
        <v>480</v>
      </c>
      <c r="L68" s="5">
        <f t="shared" si="29"/>
        <v>420</v>
      </c>
      <c r="N68" s="5" t="s">
        <v>33</v>
      </c>
      <c r="O68">
        <v>110</v>
      </c>
      <c r="P68">
        <v>45</v>
      </c>
      <c r="Q68" s="5"/>
    </row>
    <row r="69" spans="1:17" x14ac:dyDescent="0.25">
      <c r="B69" s="2"/>
      <c r="C69">
        <v>90</v>
      </c>
      <c r="D69">
        <v>60</v>
      </c>
      <c r="E69">
        <v>60</v>
      </c>
      <c r="G69" s="5">
        <v>5</v>
      </c>
      <c r="H69" s="5" t="s">
        <v>37</v>
      </c>
      <c r="I69" s="5">
        <f t="shared" si="26"/>
        <v>450</v>
      </c>
      <c r="J69" s="3">
        <f t="shared" si="27"/>
        <v>510</v>
      </c>
      <c r="K69" s="5">
        <f t="shared" si="28"/>
        <v>570</v>
      </c>
      <c r="L69" s="5">
        <f t="shared" si="29"/>
        <v>510</v>
      </c>
      <c r="N69" s="5" t="s">
        <v>34</v>
      </c>
      <c r="O69">
        <v>210</v>
      </c>
      <c r="P69">
        <v>85</v>
      </c>
      <c r="Q69" s="5"/>
    </row>
    <row r="70" spans="1:17" x14ac:dyDescent="0.25">
      <c r="B70" s="2"/>
      <c r="C70">
        <v>90</v>
      </c>
      <c r="D70">
        <v>60</v>
      </c>
      <c r="E70">
        <v>60</v>
      </c>
      <c r="G70" s="5">
        <v>6</v>
      </c>
      <c r="H70" s="5" t="s">
        <v>37</v>
      </c>
      <c r="I70" s="5">
        <f t="shared" si="26"/>
        <v>540</v>
      </c>
      <c r="J70" s="5">
        <f t="shared" si="27"/>
        <v>600</v>
      </c>
      <c r="K70" s="5">
        <f t="shared" si="28"/>
        <v>660</v>
      </c>
      <c r="L70" s="5">
        <f t="shared" si="29"/>
        <v>600</v>
      </c>
      <c r="N70" s="5" t="s">
        <v>35</v>
      </c>
      <c r="O70">
        <v>370</v>
      </c>
      <c r="P70">
        <v>140</v>
      </c>
      <c r="Q70" s="5"/>
    </row>
    <row r="71" spans="1:17" x14ac:dyDescent="0.25">
      <c r="B71" s="2"/>
      <c r="C71">
        <v>90</v>
      </c>
      <c r="D71">
        <v>60</v>
      </c>
      <c r="E71">
        <v>60</v>
      </c>
      <c r="G71" s="5">
        <v>7</v>
      </c>
      <c r="H71" s="5" t="s">
        <v>37</v>
      </c>
      <c r="I71" s="5">
        <f t="shared" si="26"/>
        <v>630</v>
      </c>
      <c r="J71" s="5">
        <f t="shared" si="27"/>
        <v>690</v>
      </c>
      <c r="K71" s="5">
        <f t="shared" si="28"/>
        <v>750</v>
      </c>
      <c r="L71" s="5">
        <f t="shared" si="29"/>
        <v>690</v>
      </c>
      <c r="N71" s="5" t="s">
        <v>36</v>
      </c>
      <c r="O71">
        <v>600</v>
      </c>
      <c r="P71">
        <v>190</v>
      </c>
      <c r="Q71" s="5"/>
    </row>
    <row r="72" spans="1:17" x14ac:dyDescent="0.25">
      <c r="B72" s="2"/>
      <c r="Q72" s="5"/>
    </row>
    <row r="73" spans="1:17" x14ac:dyDescent="0.25">
      <c r="A73" t="s">
        <v>46</v>
      </c>
      <c r="B73" s="2">
        <v>31079</v>
      </c>
      <c r="C73">
        <v>90</v>
      </c>
      <c r="D73">
        <v>90</v>
      </c>
      <c r="E73">
        <v>90</v>
      </c>
      <c r="G73" s="5">
        <v>1</v>
      </c>
      <c r="H73" s="5" t="s">
        <v>37</v>
      </c>
      <c r="I73" s="3">
        <f>C73*G73</f>
        <v>90</v>
      </c>
      <c r="J73" s="3">
        <f>C73*G73+D73</f>
        <v>180</v>
      </c>
      <c r="K73" s="5">
        <f>C73*G73+D73+E73</f>
        <v>270</v>
      </c>
      <c r="L73" s="5">
        <f>C73*G73+E73</f>
        <v>180</v>
      </c>
      <c r="N73" s="5" t="s">
        <v>30</v>
      </c>
      <c r="O73">
        <v>35</v>
      </c>
      <c r="P73">
        <v>16</v>
      </c>
      <c r="Q73" s="5">
        <f>C73</f>
        <v>90</v>
      </c>
    </row>
    <row r="74" spans="1:17" x14ac:dyDescent="0.25">
      <c r="A74" t="s">
        <v>47</v>
      </c>
      <c r="B74" s="2"/>
      <c r="C74">
        <v>90</v>
      </c>
      <c r="D74">
        <v>90</v>
      </c>
      <c r="E74">
        <v>90</v>
      </c>
      <c r="G74" s="5">
        <v>2</v>
      </c>
      <c r="H74" s="5" t="s">
        <v>37</v>
      </c>
      <c r="I74" s="3">
        <f t="shared" ref="I74:I79" si="30">C74*G74</f>
        <v>180</v>
      </c>
      <c r="J74" s="3">
        <f t="shared" ref="J74:J79" si="31">C74*G74+D74</f>
        <v>270</v>
      </c>
      <c r="K74" s="5">
        <f t="shared" ref="K74:K79" si="32">C74*G74+D74+E74</f>
        <v>360</v>
      </c>
      <c r="L74" s="5">
        <f t="shared" ref="L74:L79" si="33">C74*G74+E74</f>
        <v>270</v>
      </c>
      <c r="N74" s="5" t="s">
        <v>31</v>
      </c>
      <c r="Q74" s="5"/>
    </row>
    <row r="75" spans="1:17" x14ac:dyDescent="0.25">
      <c r="B75" s="2"/>
      <c r="C75">
        <v>90</v>
      </c>
      <c r="D75">
        <v>90</v>
      </c>
      <c r="E75">
        <v>90</v>
      </c>
      <c r="G75" s="5">
        <v>3</v>
      </c>
      <c r="H75" s="5" t="s">
        <v>37</v>
      </c>
      <c r="I75" s="3">
        <f t="shared" si="30"/>
        <v>270</v>
      </c>
      <c r="J75" s="3">
        <f t="shared" si="31"/>
        <v>360</v>
      </c>
      <c r="K75" s="5">
        <f t="shared" si="32"/>
        <v>450</v>
      </c>
      <c r="L75" s="5">
        <f t="shared" si="33"/>
        <v>360</v>
      </c>
      <c r="N75" s="5" t="s">
        <v>32</v>
      </c>
      <c r="O75">
        <v>85</v>
      </c>
      <c r="P75">
        <v>40</v>
      </c>
      <c r="Q75" s="5"/>
    </row>
    <row r="76" spans="1:17" x14ac:dyDescent="0.25">
      <c r="B76" s="2"/>
      <c r="C76">
        <v>90</v>
      </c>
      <c r="D76">
        <v>90</v>
      </c>
      <c r="E76">
        <v>90</v>
      </c>
      <c r="G76" s="5">
        <v>4</v>
      </c>
      <c r="H76" s="5" t="s">
        <v>37</v>
      </c>
      <c r="I76" s="5">
        <f t="shared" si="30"/>
        <v>360</v>
      </c>
      <c r="J76" s="5">
        <f t="shared" si="31"/>
        <v>450</v>
      </c>
      <c r="K76" s="5">
        <f t="shared" si="32"/>
        <v>540</v>
      </c>
      <c r="L76" s="5">
        <f t="shared" si="33"/>
        <v>450</v>
      </c>
      <c r="N76" s="5" t="s">
        <v>33</v>
      </c>
      <c r="O76">
        <v>170</v>
      </c>
      <c r="P76">
        <v>70</v>
      </c>
      <c r="Q76" s="5"/>
    </row>
    <row r="77" spans="1:17" x14ac:dyDescent="0.25">
      <c r="B77" s="2"/>
      <c r="C77">
        <v>90</v>
      </c>
      <c r="D77">
        <v>90</v>
      </c>
      <c r="E77">
        <v>90</v>
      </c>
      <c r="G77" s="5">
        <v>5</v>
      </c>
      <c r="H77" s="5" t="s">
        <v>37</v>
      </c>
      <c r="I77" s="5">
        <f t="shared" si="30"/>
        <v>450</v>
      </c>
      <c r="J77" s="5">
        <f t="shared" si="31"/>
        <v>540</v>
      </c>
      <c r="K77" s="5">
        <f t="shared" si="32"/>
        <v>630</v>
      </c>
      <c r="L77" s="5">
        <f t="shared" si="33"/>
        <v>540</v>
      </c>
      <c r="N77" s="5" t="s">
        <v>34</v>
      </c>
      <c r="O77">
        <v>320</v>
      </c>
      <c r="P77">
        <v>120</v>
      </c>
      <c r="Q77" s="5"/>
    </row>
    <row r="78" spans="1:17" x14ac:dyDescent="0.25">
      <c r="B78" s="2"/>
      <c r="C78">
        <v>90</v>
      </c>
      <c r="D78">
        <v>90</v>
      </c>
      <c r="E78">
        <v>90</v>
      </c>
      <c r="G78" s="5">
        <v>6</v>
      </c>
      <c r="H78" s="5" t="s">
        <v>37</v>
      </c>
      <c r="I78" s="5">
        <f t="shared" si="30"/>
        <v>540</v>
      </c>
      <c r="J78" s="5">
        <f t="shared" si="31"/>
        <v>630</v>
      </c>
      <c r="K78" s="5">
        <f t="shared" si="32"/>
        <v>720</v>
      </c>
      <c r="L78" s="5">
        <f t="shared" si="33"/>
        <v>630</v>
      </c>
      <c r="N78" s="5" t="s">
        <v>35</v>
      </c>
      <c r="O78">
        <v>550</v>
      </c>
      <c r="P78">
        <v>210</v>
      </c>
      <c r="Q78" s="5"/>
    </row>
    <row r="79" spans="1:17" x14ac:dyDescent="0.25">
      <c r="B79" s="2"/>
      <c r="C79">
        <v>90</v>
      </c>
      <c r="D79">
        <v>90</v>
      </c>
      <c r="E79">
        <v>90</v>
      </c>
      <c r="G79" s="5">
        <v>7</v>
      </c>
      <c r="H79" s="5" t="s">
        <v>37</v>
      </c>
      <c r="I79" s="5">
        <f t="shared" si="30"/>
        <v>630</v>
      </c>
      <c r="J79" s="5">
        <f t="shared" si="31"/>
        <v>720</v>
      </c>
      <c r="K79" s="5">
        <f t="shared" si="32"/>
        <v>810</v>
      </c>
      <c r="L79" s="5">
        <f t="shared" si="33"/>
        <v>720</v>
      </c>
      <c r="N79" s="5" t="s">
        <v>36</v>
      </c>
      <c r="O79">
        <v>900</v>
      </c>
      <c r="P79">
        <v>290</v>
      </c>
      <c r="Q79" s="5"/>
    </row>
    <row r="80" spans="1:17" x14ac:dyDescent="0.25">
      <c r="Q80" s="5"/>
    </row>
    <row r="81" spans="1:17" x14ac:dyDescent="0.25">
      <c r="A81" s="8" t="s">
        <v>12</v>
      </c>
      <c r="B81" s="9">
        <v>31352</v>
      </c>
      <c r="C81">
        <v>90</v>
      </c>
      <c r="D81">
        <v>110</v>
      </c>
      <c r="E81">
        <v>110</v>
      </c>
      <c r="G81" s="5">
        <v>1</v>
      </c>
      <c r="H81" s="5" t="s">
        <v>37</v>
      </c>
      <c r="I81" s="3">
        <f>C81*G81</f>
        <v>90</v>
      </c>
      <c r="J81" s="5">
        <f>C81*G81+D81</f>
        <v>200</v>
      </c>
      <c r="K81" s="5">
        <f>C81*G81+D81+E81</f>
        <v>310</v>
      </c>
      <c r="L81" s="5">
        <f>C81*G81+E81</f>
        <v>200</v>
      </c>
      <c r="N81" s="5" t="s">
        <v>30</v>
      </c>
      <c r="O81">
        <v>40</v>
      </c>
      <c r="P81">
        <v>19</v>
      </c>
      <c r="Q81" s="5">
        <f>C81</f>
        <v>90</v>
      </c>
    </row>
    <row r="82" spans="1:17" x14ac:dyDescent="0.25">
      <c r="B82" s="2"/>
      <c r="C82">
        <v>90</v>
      </c>
      <c r="D82">
        <v>110</v>
      </c>
      <c r="E82">
        <v>110</v>
      </c>
      <c r="G82" s="5">
        <v>2</v>
      </c>
      <c r="H82" s="5" t="s">
        <v>37</v>
      </c>
      <c r="I82" s="5">
        <f t="shared" ref="I82:I87" si="34">C82*G82</f>
        <v>180</v>
      </c>
      <c r="J82" s="5">
        <f t="shared" ref="J82:J87" si="35">C82*G82+D82</f>
        <v>290</v>
      </c>
      <c r="K82" s="5">
        <f t="shared" ref="K82:K87" si="36">C82*G82+D82+E82</f>
        <v>400</v>
      </c>
      <c r="L82" s="5">
        <f t="shared" ref="L82:L87" si="37">C82*G82+E82</f>
        <v>290</v>
      </c>
      <c r="N82" s="5" t="s">
        <v>31</v>
      </c>
      <c r="Q82" s="5"/>
    </row>
    <row r="83" spans="1:17" x14ac:dyDescent="0.25">
      <c r="B83" s="2"/>
      <c r="C83">
        <v>90</v>
      </c>
      <c r="D83">
        <v>110</v>
      </c>
      <c r="E83">
        <v>110</v>
      </c>
      <c r="G83" s="5">
        <v>3</v>
      </c>
      <c r="H83" s="5" t="s">
        <v>37</v>
      </c>
      <c r="I83" s="5">
        <f t="shared" si="34"/>
        <v>270</v>
      </c>
      <c r="J83" s="3">
        <f t="shared" si="35"/>
        <v>380</v>
      </c>
      <c r="K83" s="3">
        <f t="shared" si="36"/>
        <v>490</v>
      </c>
      <c r="L83" s="5">
        <f t="shared" si="37"/>
        <v>380</v>
      </c>
      <c r="N83" s="5" t="s">
        <v>32</v>
      </c>
      <c r="O83">
        <v>100</v>
      </c>
      <c r="P83">
        <v>45</v>
      </c>
      <c r="Q83" s="5"/>
    </row>
    <row r="84" spans="1:17" x14ac:dyDescent="0.25">
      <c r="B84" s="2"/>
      <c r="C84">
        <v>90</v>
      </c>
      <c r="D84">
        <v>110</v>
      </c>
      <c r="E84">
        <v>110</v>
      </c>
      <c r="G84" s="5">
        <v>4</v>
      </c>
      <c r="H84" s="5" t="s">
        <v>37</v>
      </c>
      <c r="I84" s="5">
        <f t="shared" si="34"/>
        <v>360</v>
      </c>
      <c r="J84" s="5">
        <f t="shared" si="35"/>
        <v>470</v>
      </c>
      <c r="K84" s="5">
        <f t="shared" si="36"/>
        <v>580</v>
      </c>
      <c r="L84" s="5">
        <f t="shared" si="37"/>
        <v>470</v>
      </c>
      <c r="N84" s="5" t="s">
        <v>33</v>
      </c>
      <c r="O84">
        <v>200</v>
      </c>
      <c r="P84">
        <v>85</v>
      </c>
      <c r="Q84" s="5"/>
    </row>
    <row r="85" spans="1:17" x14ac:dyDescent="0.25">
      <c r="B85" s="2"/>
      <c r="C85">
        <v>90</v>
      </c>
      <c r="D85">
        <v>110</v>
      </c>
      <c r="E85">
        <v>110</v>
      </c>
      <c r="G85" s="5">
        <v>5</v>
      </c>
      <c r="H85" s="5" t="s">
        <v>37</v>
      </c>
      <c r="I85" s="5">
        <f t="shared" si="34"/>
        <v>450</v>
      </c>
      <c r="J85" s="3">
        <f t="shared" si="35"/>
        <v>560</v>
      </c>
      <c r="K85" s="5">
        <f t="shared" si="36"/>
        <v>670</v>
      </c>
      <c r="L85" s="5">
        <f t="shared" si="37"/>
        <v>560</v>
      </c>
      <c r="N85" s="5" t="s">
        <v>34</v>
      </c>
      <c r="O85">
        <v>380</v>
      </c>
      <c r="P85">
        <v>150</v>
      </c>
      <c r="Q85" s="5"/>
    </row>
    <row r="86" spans="1:17" x14ac:dyDescent="0.25">
      <c r="B86" s="2"/>
      <c r="C86">
        <v>90</v>
      </c>
      <c r="D86">
        <v>110</v>
      </c>
      <c r="E86">
        <v>110</v>
      </c>
      <c r="G86" s="5">
        <v>6</v>
      </c>
      <c r="H86" s="5" t="s">
        <v>37</v>
      </c>
      <c r="I86" s="5">
        <f t="shared" si="34"/>
        <v>540</v>
      </c>
      <c r="J86" s="5">
        <f t="shared" si="35"/>
        <v>650</v>
      </c>
      <c r="K86" s="5">
        <f t="shared" si="36"/>
        <v>760</v>
      </c>
      <c r="L86" s="5">
        <f t="shared" si="37"/>
        <v>650</v>
      </c>
      <c r="N86" s="5" t="s">
        <v>35</v>
      </c>
      <c r="O86">
        <v>650</v>
      </c>
      <c r="P86">
        <v>250</v>
      </c>
      <c r="Q86" s="5"/>
    </row>
    <row r="87" spans="1:17" x14ac:dyDescent="0.25">
      <c r="B87" s="2"/>
      <c r="C87">
        <v>90</v>
      </c>
      <c r="D87">
        <v>110</v>
      </c>
      <c r="E87">
        <v>110</v>
      </c>
      <c r="G87" s="5">
        <v>7</v>
      </c>
      <c r="H87" s="5" t="s">
        <v>37</v>
      </c>
      <c r="I87" s="5">
        <f t="shared" si="34"/>
        <v>630</v>
      </c>
      <c r="J87" s="5">
        <f t="shared" si="35"/>
        <v>740</v>
      </c>
      <c r="K87" s="5">
        <f t="shared" si="36"/>
        <v>850</v>
      </c>
      <c r="L87" s="5">
        <f t="shared" si="37"/>
        <v>740</v>
      </c>
      <c r="N87" s="5" t="s">
        <v>36</v>
      </c>
      <c r="O87">
        <v>1100</v>
      </c>
      <c r="P87">
        <v>350</v>
      </c>
      <c r="Q87" s="5"/>
    </row>
    <row r="88" spans="1:17" x14ac:dyDescent="0.25">
      <c r="B88" s="2"/>
      <c r="Q88" s="5"/>
    </row>
    <row r="89" spans="1:17" x14ac:dyDescent="0.25">
      <c r="A89" t="s">
        <v>13</v>
      </c>
      <c r="B89" s="2">
        <v>31444</v>
      </c>
      <c r="C89">
        <v>110</v>
      </c>
      <c r="D89">
        <v>170</v>
      </c>
      <c r="E89">
        <v>170</v>
      </c>
      <c r="I89" s="3">
        <f>C89</f>
        <v>110</v>
      </c>
      <c r="J89" s="3">
        <f>C89+D89</f>
        <v>280</v>
      </c>
      <c r="K89" s="5">
        <f>C89+D89+E89</f>
        <v>450</v>
      </c>
      <c r="L89" s="5">
        <f>C89+E89</f>
        <v>280</v>
      </c>
      <c r="N89" s="5" t="s">
        <v>30</v>
      </c>
      <c r="O89">
        <v>65</v>
      </c>
      <c r="P89">
        <v>30</v>
      </c>
      <c r="Q89" s="5">
        <f>C89</f>
        <v>110</v>
      </c>
    </row>
    <row r="90" spans="1:17" s="5" customFormat="1" x14ac:dyDescent="0.25">
      <c r="A90" t="s">
        <v>48</v>
      </c>
      <c r="B90" s="2"/>
      <c r="C90">
        <v>220</v>
      </c>
      <c r="D90">
        <v>170</v>
      </c>
      <c r="E90">
        <v>170</v>
      </c>
      <c r="F90"/>
      <c r="G90"/>
      <c r="H90"/>
      <c r="I90" s="6">
        <f>C90</f>
        <v>220</v>
      </c>
      <c r="J90" s="5">
        <f>C90+D90</f>
        <v>390</v>
      </c>
      <c r="K90" s="6">
        <f>C90+D90+E90</f>
        <v>560</v>
      </c>
      <c r="L90" s="5">
        <f>C90+E90</f>
        <v>390</v>
      </c>
      <c r="N90" t="s">
        <v>55</v>
      </c>
      <c r="O90">
        <v>130</v>
      </c>
      <c r="P90"/>
    </row>
    <row r="91" spans="1:17" x14ac:dyDescent="0.25">
      <c r="A91" t="s">
        <v>14</v>
      </c>
      <c r="C91">
        <v>350</v>
      </c>
      <c r="D91">
        <v>170</v>
      </c>
      <c r="E91">
        <v>170</v>
      </c>
      <c r="I91" s="5">
        <f t="shared" ref="I91:I95" si="38">C91</f>
        <v>350</v>
      </c>
      <c r="J91" s="3">
        <f t="shared" ref="J91:J95" si="39">C91+D91</f>
        <v>520</v>
      </c>
      <c r="K91" s="5">
        <f t="shared" ref="K91:K95" si="40">C91+D91+E91</f>
        <v>690</v>
      </c>
      <c r="L91" s="5">
        <f t="shared" ref="L91:L95" si="41">C91+E91</f>
        <v>520</v>
      </c>
      <c r="N91" s="5" t="s">
        <v>32</v>
      </c>
      <c r="O91">
        <v>160</v>
      </c>
      <c r="P91">
        <v>70</v>
      </c>
      <c r="Q91" s="5"/>
    </row>
    <row r="92" spans="1:17" x14ac:dyDescent="0.25">
      <c r="A92" t="s">
        <v>15</v>
      </c>
      <c r="C92" s="4"/>
      <c r="D92">
        <v>170</v>
      </c>
      <c r="E92">
        <v>170</v>
      </c>
      <c r="I92" s="5">
        <f t="shared" si="38"/>
        <v>0</v>
      </c>
      <c r="J92" s="5">
        <f t="shared" si="39"/>
        <v>170</v>
      </c>
      <c r="K92" s="5">
        <f t="shared" si="40"/>
        <v>340</v>
      </c>
      <c r="L92" s="5">
        <f t="shared" si="41"/>
        <v>170</v>
      </c>
      <c r="N92" s="5" t="s">
        <v>33</v>
      </c>
      <c r="O92">
        <v>310</v>
      </c>
      <c r="P92">
        <v>130</v>
      </c>
      <c r="Q92" s="5"/>
    </row>
    <row r="93" spans="1:17" x14ac:dyDescent="0.25">
      <c r="A93" t="s">
        <v>11</v>
      </c>
      <c r="C93" s="4"/>
      <c r="D93">
        <v>170</v>
      </c>
      <c r="E93">
        <v>170</v>
      </c>
      <c r="I93" s="5">
        <f t="shared" si="38"/>
        <v>0</v>
      </c>
      <c r="J93" s="5">
        <f t="shared" si="39"/>
        <v>170</v>
      </c>
      <c r="K93" s="5">
        <f t="shared" si="40"/>
        <v>340</v>
      </c>
      <c r="L93" s="5">
        <f t="shared" si="41"/>
        <v>170</v>
      </c>
      <c r="N93" s="5" t="s">
        <v>34</v>
      </c>
      <c r="O93">
        <v>600</v>
      </c>
      <c r="P93">
        <v>230</v>
      </c>
      <c r="Q93" s="5"/>
    </row>
    <row r="94" spans="1:17" x14ac:dyDescent="0.25">
      <c r="A94" t="s">
        <v>16</v>
      </c>
      <c r="C94" s="4"/>
      <c r="D94">
        <v>170</v>
      </c>
      <c r="E94">
        <v>170</v>
      </c>
      <c r="I94" s="5">
        <f t="shared" si="38"/>
        <v>0</v>
      </c>
      <c r="J94" s="5">
        <f t="shared" si="39"/>
        <v>170</v>
      </c>
      <c r="K94" s="5">
        <f t="shared" si="40"/>
        <v>340</v>
      </c>
      <c r="L94" s="5">
        <f t="shared" si="41"/>
        <v>170</v>
      </c>
      <c r="N94" s="5" t="s">
        <v>35</v>
      </c>
      <c r="O94">
        <v>1000</v>
      </c>
      <c r="P94">
        <v>390</v>
      </c>
      <c r="Q94" s="5"/>
    </row>
    <row r="95" spans="1:17" x14ac:dyDescent="0.25">
      <c r="A95" t="s">
        <v>17</v>
      </c>
      <c r="C95" s="4"/>
      <c r="D95">
        <v>170</v>
      </c>
      <c r="E95">
        <v>170</v>
      </c>
      <c r="I95" s="5">
        <f t="shared" si="38"/>
        <v>0</v>
      </c>
      <c r="J95" s="5">
        <f t="shared" si="39"/>
        <v>170</v>
      </c>
      <c r="K95" s="5">
        <f t="shared" si="40"/>
        <v>340</v>
      </c>
      <c r="L95" s="5">
        <f t="shared" si="41"/>
        <v>170</v>
      </c>
      <c r="N95" s="5" t="s">
        <v>36</v>
      </c>
      <c r="O95">
        <v>1700</v>
      </c>
      <c r="P95">
        <v>550</v>
      </c>
      <c r="Q95" s="5"/>
    </row>
    <row r="96" spans="1:17" x14ac:dyDescent="0.25">
      <c r="N96" s="5"/>
      <c r="Q96" s="5"/>
    </row>
    <row r="97" spans="1:17" x14ac:dyDescent="0.25">
      <c r="A97" s="8" t="s">
        <v>18</v>
      </c>
      <c r="B97" s="9">
        <v>31686</v>
      </c>
      <c r="C97">
        <v>140</v>
      </c>
      <c r="D97">
        <v>200</v>
      </c>
      <c r="E97">
        <v>200</v>
      </c>
      <c r="I97" s="7">
        <f>C97</f>
        <v>140</v>
      </c>
      <c r="J97" s="3">
        <f>C97+D97</f>
        <v>340</v>
      </c>
      <c r="K97" s="7">
        <f>C97+D97+E97</f>
        <v>540</v>
      </c>
      <c r="L97" s="5">
        <f>C97+E97</f>
        <v>340</v>
      </c>
      <c r="M97" s="6"/>
      <c r="N97" s="5" t="s">
        <v>30</v>
      </c>
      <c r="O97">
        <v>80</v>
      </c>
      <c r="P97">
        <v>35</v>
      </c>
      <c r="Q97" s="5">
        <f>C97</f>
        <v>140</v>
      </c>
    </row>
    <row r="98" spans="1:17" s="5" customFormat="1" x14ac:dyDescent="0.25">
      <c r="A98" t="s">
        <v>48</v>
      </c>
      <c r="B98" s="2"/>
      <c r="C98">
        <v>280</v>
      </c>
      <c r="D98">
        <v>200</v>
      </c>
      <c r="E98">
        <v>200</v>
      </c>
      <c r="F98"/>
      <c r="G98"/>
      <c r="H98"/>
      <c r="I98" s="6">
        <f>C98</f>
        <v>280</v>
      </c>
      <c r="J98" s="5">
        <f>C98+D98</f>
        <v>480</v>
      </c>
      <c r="K98" s="6">
        <f>C98+D98+E98</f>
        <v>680</v>
      </c>
      <c r="L98" s="5">
        <f>C98+E98</f>
        <v>480</v>
      </c>
      <c r="N98" t="s">
        <v>55</v>
      </c>
      <c r="O98">
        <v>160</v>
      </c>
      <c r="P98"/>
    </row>
    <row r="99" spans="1:17" x14ac:dyDescent="0.25">
      <c r="A99" t="s">
        <v>14</v>
      </c>
      <c r="C99">
        <v>500</v>
      </c>
      <c r="D99">
        <v>200</v>
      </c>
      <c r="E99">
        <v>200</v>
      </c>
      <c r="I99" s="5">
        <f t="shared" ref="I99:I103" si="42">C99</f>
        <v>500</v>
      </c>
      <c r="J99" s="5">
        <f t="shared" ref="J99:J103" si="43">C99+D99</f>
        <v>700</v>
      </c>
      <c r="K99" s="5">
        <f t="shared" ref="K99:K103" si="44">C99+D99+E99</f>
        <v>900</v>
      </c>
      <c r="L99" s="5">
        <f t="shared" ref="L99:L103" si="45">C99+E99</f>
        <v>700</v>
      </c>
      <c r="N99" s="5" t="s">
        <v>32</v>
      </c>
      <c r="O99">
        <v>190</v>
      </c>
      <c r="P99">
        <v>85</v>
      </c>
      <c r="Q99" s="5"/>
    </row>
    <row r="100" spans="1:17" x14ac:dyDescent="0.25">
      <c r="A100" t="s">
        <v>15</v>
      </c>
      <c r="C100">
        <v>1100</v>
      </c>
      <c r="D100">
        <v>200</v>
      </c>
      <c r="E100">
        <v>200</v>
      </c>
      <c r="I100" s="7">
        <f t="shared" si="42"/>
        <v>1100</v>
      </c>
      <c r="J100" s="5">
        <f t="shared" si="43"/>
        <v>1300</v>
      </c>
      <c r="K100" s="5">
        <f t="shared" si="44"/>
        <v>1500</v>
      </c>
      <c r="L100" s="5">
        <f t="shared" si="45"/>
        <v>1300</v>
      </c>
      <c r="N100" s="5" t="s">
        <v>33</v>
      </c>
      <c r="O100">
        <v>370</v>
      </c>
      <c r="P100">
        <v>160</v>
      </c>
      <c r="Q100" s="5"/>
    </row>
    <row r="101" spans="1:17" x14ac:dyDescent="0.25">
      <c r="A101" t="s">
        <v>11</v>
      </c>
      <c r="C101">
        <v>2200</v>
      </c>
      <c r="D101">
        <v>200</v>
      </c>
      <c r="E101">
        <v>200</v>
      </c>
      <c r="I101" s="5">
        <f t="shared" si="42"/>
        <v>2200</v>
      </c>
      <c r="J101" s="5">
        <f t="shared" si="43"/>
        <v>2400</v>
      </c>
      <c r="K101" s="5">
        <f t="shared" si="44"/>
        <v>2600</v>
      </c>
      <c r="L101" s="5">
        <f t="shared" si="45"/>
        <v>2400</v>
      </c>
      <c r="N101" s="5" t="s">
        <v>34</v>
      </c>
      <c r="O101">
        <v>700</v>
      </c>
      <c r="P101">
        <v>280</v>
      </c>
      <c r="Q101" s="5"/>
    </row>
    <row r="102" spans="1:17" x14ac:dyDescent="0.25">
      <c r="A102" t="s">
        <v>16</v>
      </c>
      <c r="C102">
        <v>4300</v>
      </c>
      <c r="D102">
        <v>200</v>
      </c>
      <c r="E102">
        <v>200</v>
      </c>
      <c r="I102" s="5">
        <f t="shared" si="42"/>
        <v>4300</v>
      </c>
      <c r="J102" s="5">
        <f t="shared" si="43"/>
        <v>4500</v>
      </c>
      <c r="K102" s="5">
        <f t="shared" si="44"/>
        <v>4700</v>
      </c>
      <c r="L102" s="5">
        <f t="shared" si="45"/>
        <v>4500</v>
      </c>
      <c r="N102" s="5" t="s">
        <v>35</v>
      </c>
      <c r="O102">
        <v>1200</v>
      </c>
      <c r="P102">
        <v>460</v>
      </c>
      <c r="Q102" s="5"/>
    </row>
    <row r="103" spans="1:17" x14ac:dyDescent="0.25">
      <c r="A103" t="s">
        <v>17</v>
      </c>
      <c r="C103">
        <v>8200</v>
      </c>
      <c r="D103">
        <v>200</v>
      </c>
      <c r="E103">
        <v>200</v>
      </c>
      <c r="I103" s="5">
        <f t="shared" si="42"/>
        <v>8200</v>
      </c>
      <c r="J103" s="5">
        <f t="shared" si="43"/>
        <v>8400</v>
      </c>
      <c r="K103" s="5">
        <f t="shared" si="44"/>
        <v>8600</v>
      </c>
      <c r="L103" s="5">
        <f t="shared" si="45"/>
        <v>8400</v>
      </c>
      <c r="N103" s="5" t="s">
        <v>36</v>
      </c>
      <c r="O103">
        <v>2000</v>
      </c>
      <c r="P103">
        <v>650</v>
      </c>
      <c r="Q103" s="5"/>
    </row>
    <row r="104" spans="1:17" x14ac:dyDescent="0.25">
      <c r="Q104" s="5"/>
    </row>
    <row r="105" spans="1:17" x14ac:dyDescent="0.25">
      <c r="A105" t="s">
        <v>19</v>
      </c>
      <c r="B105" s="2">
        <v>31809</v>
      </c>
      <c r="C105">
        <v>310</v>
      </c>
      <c r="D105">
        <v>500</v>
      </c>
      <c r="E105">
        <v>500</v>
      </c>
      <c r="I105" s="7">
        <f>C105</f>
        <v>310</v>
      </c>
      <c r="J105" s="3">
        <f>C105+D105</f>
        <v>810</v>
      </c>
      <c r="K105" s="6">
        <f>C105+D105+E105</f>
        <v>1310</v>
      </c>
      <c r="L105" s="5">
        <f>C105+E105</f>
        <v>810</v>
      </c>
      <c r="M105" s="6"/>
      <c r="N105" s="5" t="s">
        <v>30</v>
      </c>
      <c r="O105">
        <v>200</v>
      </c>
      <c r="P105">
        <v>90</v>
      </c>
      <c r="Q105" s="5">
        <f>C105</f>
        <v>310</v>
      </c>
    </row>
    <row r="106" spans="1:17" s="5" customFormat="1" x14ac:dyDescent="0.25">
      <c r="A106" t="s">
        <v>48</v>
      </c>
      <c r="B106" s="2"/>
      <c r="C106">
        <v>620</v>
      </c>
      <c r="D106">
        <v>500</v>
      </c>
      <c r="E106">
        <v>500</v>
      </c>
      <c r="F106"/>
      <c r="G106"/>
      <c r="H106"/>
      <c r="I106" s="6">
        <f>C106</f>
        <v>620</v>
      </c>
      <c r="J106" s="5">
        <f>C106+D106</f>
        <v>1120</v>
      </c>
      <c r="K106" s="6">
        <f>C106+D106+E106</f>
        <v>1620</v>
      </c>
      <c r="L106" s="5">
        <f>C106+E106</f>
        <v>1120</v>
      </c>
      <c r="N106" t="s">
        <v>55</v>
      </c>
      <c r="O106">
        <v>400</v>
      </c>
      <c r="P106"/>
    </row>
    <row r="107" spans="1:17" x14ac:dyDescent="0.25">
      <c r="A107" t="s">
        <v>14</v>
      </c>
      <c r="C107">
        <v>1000</v>
      </c>
      <c r="D107">
        <v>500</v>
      </c>
      <c r="E107">
        <v>500</v>
      </c>
      <c r="I107" s="5">
        <f t="shared" ref="I107:I111" si="46">C107</f>
        <v>1000</v>
      </c>
      <c r="J107" s="5">
        <f t="shared" ref="J107:J111" si="47">C107+D107</f>
        <v>1500</v>
      </c>
      <c r="K107" s="5">
        <f t="shared" ref="K107:K111" si="48">C107+D107+E107</f>
        <v>2000</v>
      </c>
      <c r="L107" s="5">
        <f t="shared" ref="L107:L111" si="49">C107+E107</f>
        <v>1500</v>
      </c>
      <c r="N107" s="5" t="s">
        <v>32</v>
      </c>
      <c r="O107">
        <v>470</v>
      </c>
      <c r="P107">
        <v>210</v>
      </c>
      <c r="Q107" s="5"/>
    </row>
    <row r="108" spans="1:17" x14ac:dyDescent="0.25">
      <c r="A108" t="s">
        <v>15</v>
      </c>
      <c r="C108">
        <v>2300</v>
      </c>
      <c r="D108">
        <v>500</v>
      </c>
      <c r="E108">
        <v>500</v>
      </c>
      <c r="I108" s="6">
        <f t="shared" si="46"/>
        <v>2300</v>
      </c>
      <c r="J108" s="5">
        <f t="shared" si="47"/>
        <v>2800</v>
      </c>
      <c r="K108" s="5">
        <f t="shared" si="48"/>
        <v>3300</v>
      </c>
      <c r="L108" s="5">
        <f t="shared" si="49"/>
        <v>2800</v>
      </c>
      <c r="N108" s="5" t="s">
        <v>33</v>
      </c>
      <c r="O108">
        <v>950</v>
      </c>
      <c r="P108">
        <v>390</v>
      </c>
      <c r="Q108" s="5"/>
    </row>
    <row r="109" spans="1:17" x14ac:dyDescent="0.25">
      <c r="A109" t="s">
        <v>11</v>
      </c>
      <c r="C109">
        <v>4500</v>
      </c>
      <c r="D109">
        <v>500</v>
      </c>
      <c r="E109">
        <v>500</v>
      </c>
      <c r="I109" s="5">
        <f t="shared" si="46"/>
        <v>4500</v>
      </c>
      <c r="J109" s="5">
        <f t="shared" si="47"/>
        <v>5000</v>
      </c>
      <c r="K109" s="5">
        <f t="shared" si="48"/>
        <v>5500</v>
      </c>
      <c r="L109" s="5">
        <f t="shared" si="49"/>
        <v>5000</v>
      </c>
      <c r="N109" s="5" t="s">
        <v>34</v>
      </c>
      <c r="O109">
        <v>1800</v>
      </c>
      <c r="P109">
        <v>700</v>
      </c>
      <c r="Q109" s="5"/>
    </row>
    <row r="110" spans="1:17" x14ac:dyDescent="0.25">
      <c r="A110" t="s">
        <v>16</v>
      </c>
      <c r="C110">
        <v>8500</v>
      </c>
      <c r="D110">
        <v>500</v>
      </c>
      <c r="E110">
        <v>500</v>
      </c>
      <c r="I110" s="5">
        <f t="shared" si="46"/>
        <v>8500</v>
      </c>
      <c r="J110" s="5">
        <f t="shared" si="47"/>
        <v>9000</v>
      </c>
      <c r="K110" s="5">
        <f t="shared" si="48"/>
        <v>9500</v>
      </c>
      <c r="L110" s="5">
        <f t="shared" si="49"/>
        <v>9000</v>
      </c>
      <c r="N110" s="5" t="s">
        <v>35</v>
      </c>
      <c r="O110">
        <v>3100</v>
      </c>
      <c r="P110">
        <v>1200</v>
      </c>
      <c r="Q110" s="5"/>
    </row>
    <row r="111" spans="1:17" x14ac:dyDescent="0.25">
      <c r="A111" t="s">
        <v>17</v>
      </c>
      <c r="C111">
        <v>16000</v>
      </c>
      <c r="D111">
        <v>500</v>
      </c>
      <c r="E111">
        <v>500</v>
      </c>
      <c r="I111" s="5">
        <f t="shared" si="46"/>
        <v>16000</v>
      </c>
      <c r="J111" s="5">
        <f t="shared" si="47"/>
        <v>16500</v>
      </c>
      <c r="K111" s="5">
        <f t="shared" si="48"/>
        <v>17000</v>
      </c>
      <c r="L111" s="5">
        <f t="shared" si="49"/>
        <v>16500</v>
      </c>
      <c r="N111" s="5" t="s">
        <v>36</v>
      </c>
      <c r="O111">
        <v>5000</v>
      </c>
      <c r="P111">
        <v>1600</v>
      </c>
      <c r="Q111" s="5"/>
    </row>
    <row r="112" spans="1:17" x14ac:dyDescent="0.25">
      <c r="Q112" s="5"/>
    </row>
    <row r="113" spans="1:17" x14ac:dyDescent="0.25">
      <c r="A113" s="8" t="s">
        <v>20</v>
      </c>
      <c r="B113" s="9">
        <v>31929</v>
      </c>
      <c r="C113">
        <v>470</v>
      </c>
      <c r="D113">
        <v>640</v>
      </c>
      <c r="E113">
        <v>640</v>
      </c>
      <c r="I113" s="7">
        <f>C113</f>
        <v>470</v>
      </c>
      <c r="J113" s="5">
        <f>C113+D113</f>
        <v>1110</v>
      </c>
      <c r="K113" s="6">
        <f>C113+D113+E113</f>
        <v>1750</v>
      </c>
      <c r="L113" s="5">
        <f>C113+E113</f>
        <v>1110</v>
      </c>
      <c r="M113" s="6"/>
      <c r="N113" s="5" t="s">
        <v>30</v>
      </c>
      <c r="O113">
        <v>270</v>
      </c>
      <c r="P113">
        <v>130</v>
      </c>
      <c r="Q113" s="5">
        <f>C113</f>
        <v>470</v>
      </c>
    </row>
    <row r="114" spans="1:17" s="5" customFormat="1" x14ac:dyDescent="0.25">
      <c r="A114" t="s">
        <v>48</v>
      </c>
      <c r="B114" s="2"/>
      <c r="C114">
        <v>940</v>
      </c>
      <c r="D114">
        <v>640</v>
      </c>
      <c r="E114">
        <v>640</v>
      </c>
      <c r="F114"/>
      <c r="G114"/>
      <c r="H114"/>
      <c r="I114" s="6">
        <f>C114</f>
        <v>940</v>
      </c>
      <c r="J114" s="5">
        <f>C114+D114</f>
        <v>1580</v>
      </c>
      <c r="K114" s="6">
        <f>C114+D114+E114</f>
        <v>2220</v>
      </c>
      <c r="L114" s="5">
        <f>C114+E114</f>
        <v>1580</v>
      </c>
      <c r="N114" t="s">
        <v>55</v>
      </c>
      <c r="O114">
        <v>540</v>
      </c>
      <c r="P114"/>
    </row>
    <row r="115" spans="1:17" x14ac:dyDescent="0.25">
      <c r="A115" t="s">
        <v>14</v>
      </c>
      <c r="C115">
        <v>1700</v>
      </c>
      <c r="D115">
        <v>640</v>
      </c>
      <c r="E115">
        <v>640</v>
      </c>
      <c r="I115" s="5">
        <f t="shared" ref="I115:I119" si="50">C115</f>
        <v>1700</v>
      </c>
      <c r="J115" s="5">
        <f t="shared" ref="J115:J119" si="51">C115+D115</f>
        <v>2340</v>
      </c>
      <c r="K115" s="5">
        <f t="shared" ref="K115:K119" si="52">C115+D115+E115</f>
        <v>2980</v>
      </c>
      <c r="L115" s="5">
        <f t="shared" ref="L115:L119" si="53">C115+E115</f>
        <v>2340</v>
      </c>
      <c r="N115" s="5" t="s">
        <v>32</v>
      </c>
      <c r="O115">
        <v>650</v>
      </c>
      <c r="P115">
        <v>300</v>
      </c>
      <c r="Q115" s="5"/>
    </row>
    <row r="116" spans="1:17" x14ac:dyDescent="0.25">
      <c r="A116" t="s">
        <v>15</v>
      </c>
      <c r="C116">
        <v>3800</v>
      </c>
      <c r="D116">
        <v>640</v>
      </c>
      <c r="E116">
        <v>640</v>
      </c>
      <c r="I116" s="6">
        <f t="shared" si="50"/>
        <v>3800</v>
      </c>
      <c r="J116" s="5">
        <f t="shared" si="51"/>
        <v>4440</v>
      </c>
      <c r="K116" s="5">
        <f t="shared" si="52"/>
        <v>5080</v>
      </c>
      <c r="L116" s="5">
        <f t="shared" si="53"/>
        <v>4440</v>
      </c>
      <c r="N116" s="5" t="s">
        <v>33</v>
      </c>
      <c r="O116">
        <v>1300</v>
      </c>
      <c r="P116">
        <v>550</v>
      </c>
      <c r="Q116" s="5"/>
    </row>
    <row r="117" spans="1:17" x14ac:dyDescent="0.25">
      <c r="A117" t="s">
        <v>11</v>
      </c>
      <c r="C117">
        <v>7600</v>
      </c>
      <c r="D117">
        <v>640</v>
      </c>
      <c r="E117">
        <v>640</v>
      </c>
      <c r="I117" s="5">
        <f t="shared" si="50"/>
        <v>7600</v>
      </c>
      <c r="J117" s="5">
        <f t="shared" si="51"/>
        <v>8240</v>
      </c>
      <c r="K117" s="5">
        <f t="shared" si="52"/>
        <v>8880</v>
      </c>
      <c r="L117" s="5">
        <f t="shared" si="53"/>
        <v>8240</v>
      </c>
      <c r="N117" s="5" t="s">
        <v>34</v>
      </c>
      <c r="O117">
        <v>2500</v>
      </c>
      <c r="P117">
        <v>950</v>
      </c>
      <c r="Q117" s="5"/>
    </row>
    <row r="118" spans="1:17" x14ac:dyDescent="0.25">
      <c r="A118" t="s">
        <v>16</v>
      </c>
      <c r="C118">
        <v>14500</v>
      </c>
      <c r="D118">
        <v>640</v>
      </c>
      <c r="E118">
        <v>640</v>
      </c>
      <c r="I118" s="5">
        <f t="shared" si="50"/>
        <v>14500</v>
      </c>
      <c r="J118" s="5">
        <f t="shared" si="51"/>
        <v>15140</v>
      </c>
      <c r="K118" s="5">
        <f t="shared" si="52"/>
        <v>15780</v>
      </c>
      <c r="L118" s="5">
        <f t="shared" si="53"/>
        <v>15140</v>
      </c>
      <c r="N118" s="5" t="s">
        <v>35</v>
      </c>
      <c r="O118">
        <v>4300</v>
      </c>
      <c r="P118">
        <v>1600</v>
      </c>
      <c r="Q118" s="5"/>
    </row>
    <row r="119" spans="1:17" x14ac:dyDescent="0.25">
      <c r="A119" t="s">
        <v>17</v>
      </c>
      <c r="C119">
        <v>27500</v>
      </c>
      <c r="D119">
        <v>640</v>
      </c>
      <c r="E119">
        <v>640</v>
      </c>
      <c r="I119" s="5">
        <f t="shared" si="50"/>
        <v>27500</v>
      </c>
      <c r="J119" s="5">
        <f t="shared" si="51"/>
        <v>28140</v>
      </c>
      <c r="K119" s="5">
        <f t="shared" si="52"/>
        <v>28780</v>
      </c>
      <c r="L119" s="5">
        <f t="shared" si="53"/>
        <v>28140</v>
      </c>
      <c r="N119" s="5" t="s">
        <v>36</v>
      </c>
      <c r="O119">
        <v>7000</v>
      </c>
      <c r="P119">
        <v>2300</v>
      </c>
      <c r="Q119" s="5"/>
    </row>
    <row r="120" spans="1:17" x14ac:dyDescent="0.25">
      <c r="Q120" s="5"/>
    </row>
    <row r="121" spans="1:17" x14ac:dyDescent="0.25">
      <c r="A121" s="8" t="s">
        <v>21</v>
      </c>
      <c r="B121" s="9">
        <v>32051</v>
      </c>
      <c r="C121">
        <v>600</v>
      </c>
      <c r="D121">
        <v>750</v>
      </c>
      <c r="E121">
        <v>750</v>
      </c>
      <c r="I121" s="7">
        <f>C121</f>
        <v>600</v>
      </c>
      <c r="J121" s="5">
        <f>C121+D121</f>
        <v>1350</v>
      </c>
      <c r="K121" s="6">
        <f>C121+D121+E121</f>
        <v>2100</v>
      </c>
      <c r="L121" s="5">
        <f>C121+E121</f>
        <v>1350</v>
      </c>
      <c r="M121" s="6"/>
      <c r="N121" s="5" t="s">
        <v>30</v>
      </c>
      <c r="O121">
        <v>340</v>
      </c>
      <c r="P121">
        <v>160</v>
      </c>
      <c r="Q121" s="5">
        <f>C121</f>
        <v>600</v>
      </c>
    </row>
    <row r="122" spans="1:17" s="5" customFormat="1" x14ac:dyDescent="0.25">
      <c r="A122" t="s">
        <v>48</v>
      </c>
      <c r="B122" s="2"/>
      <c r="C122">
        <v>1200</v>
      </c>
      <c r="D122">
        <v>750</v>
      </c>
      <c r="E122">
        <v>750</v>
      </c>
      <c r="F122"/>
      <c r="G122"/>
      <c r="H122"/>
      <c r="I122" s="6">
        <f>C122</f>
        <v>1200</v>
      </c>
      <c r="J122" s="5">
        <f>C122+D122</f>
        <v>1950</v>
      </c>
      <c r="K122" s="6">
        <f>C122+D122+E122</f>
        <v>2700</v>
      </c>
      <c r="L122" s="5">
        <f>C122+E122</f>
        <v>1950</v>
      </c>
      <c r="N122" t="s">
        <v>55</v>
      </c>
      <c r="O122">
        <v>680</v>
      </c>
      <c r="P122"/>
    </row>
    <row r="123" spans="1:17" x14ac:dyDescent="0.25">
      <c r="A123" t="s">
        <v>14</v>
      </c>
      <c r="C123">
        <v>2000</v>
      </c>
      <c r="D123">
        <v>750</v>
      </c>
      <c r="E123">
        <v>750</v>
      </c>
      <c r="I123" s="5">
        <f t="shared" ref="I123:I127" si="54">C123</f>
        <v>2000</v>
      </c>
      <c r="J123" s="5">
        <f t="shared" ref="J123:J127" si="55">C123+D123</f>
        <v>2750</v>
      </c>
      <c r="K123" s="5">
        <f t="shared" ref="K123:K127" si="56">C123+D123+E123</f>
        <v>3500</v>
      </c>
      <c r="L123" s="5">
        <f t="shared" ref="L123:L127" si="57">C123+E123</f>
        <v>2750</v>
      </c>
      <c r="N123" s="5" t="s">
        <v>32</v>
      </c>
      <c r="O123">
        <v>800</v>
      </c>
      <c r="P123">
        <v>370</v>
      </c>
      <c r="Q123" s="5"/>
    </row>
    <row r="124" spans="1:17" x14ac:dyDescent="0.25">
      <c r="A124" t="s">
        <v>15</v>
      </c>
      <c r="C124">
        <v>4800</v>
      </c>
      <c r="D124">
        <v>750</v>
      </c>
      <c r="E124">
        <v>750</v>
      </c>
      <c r="I124" s="6">
        <f t="shared" si="54"/>
        <v>4800</v>
      </c>
      <c r="J124" s="5">
        <f t="shared" si="55"/>
        <v>5550</v>
      </c>
      <c r="K124" s="5">
        <f t="shared" si="56"/>
        <v>6300</v>
      </c>
      <c r="L124" s="5">
        <f t="shared" si="57"/>
        <v>5550</v>
      </c>
      <c r="N124" s="5" t="s">
        <v>33</v>
      </c>
      <c r="O124">
        <v>1600</v>
      </c>
      <c r="P124">
        <v>700</v>
      </c>
      <c r="Q124" s="5"/>
    </row>
    <row r="125" spans="1:17" x14ac:dyDescent="0.25">
      <c r="A125" t="s">
        <v>11</v>
      </c>
      <c r="C125">
        <v>9500</v>
      </c>
      <c r="D125">
        <v>750</v>
      </c>
      <c r="E125">
        <v>750</v>
      </c>
      <c r="I125" s="5">
        <f t="shared" si="54"/>
        <v>9500</v>
      </c>
      <c r="J125" s="5">
        <f t="shared" si="55"/>
        <v>10250</v>
      </c>
      <c r="K125" s="5">
        <f t="shared" si="56"/>
        <v>11000</v>
      </c>
      <c r="L125" s="5">
        <f t="shared" si="57"/>
        <v>10250</v>
      </c>
      <c r="N125" s="5" t="s">
        <v>34</v>
      </c>
      <c r="O125">
        <v>3100</v>
      </c>
      <c r="P125">
        <v>1200</v>
      </c>
      <c r="Q125" s="5"/>
    </row>
    <row r="126" spans="1:17" x14ac:dyDescent="0.25">
      <c r="A126" t="s">
        <v>16</v>
      </c>
      <c r="C126">
        <v>18000</v>
      </c>
      <c r="D126">
        <v>750</v>
      </c>
      <c r="E126">
        <v>750</v>
      </c>
      <c r="I126" s="5">
        <f t="shared" si="54"/>
        <v>18000</v>
      </c>
      <c r="J126" s="5">
        <f t="shared" si="55"/>
        <v>18750</v>
      </c>
      <c r="K126" s="5">
        <f t="shared" si="56"/>
        <v>19500</v>
      </c>
      <c r="L126" s="5">
        <f t="shared" si="57"/>
        <v>18750</v>
      </c>
      <c r="N126" s="5" t="s">
        <v>35</v>
      </c>
      <c r="O126" s="3">
        <v>5400</v>
      </c>
      <c r="P126">
        <v>2000</v>
      </c>
      <c r="Q126" s="5"/>
    </row>
    <row r="127" spans="1:17" x14ac:dyDescent="0.25">
      <c r="A127" t="s">
        <v>17</v>
      </c>
      <c r="C127">
        <v>34000</v>
      </c>
      <c r="D127">
        <v>750</v>
      </c>
      <c r="E127">
        <v>750</v>
      </c>
      <c r="I127" s="5">
        <f t="shared" si="54"/>
        <v>34000</v>
      </c>
      <c r="J127" s="5">
        <f t="shared" si="55"/>
        <v>34750</v>
      </c>
      <c r="K127" s="5">
        <f t="shared" si="56"/>
        <v>35500</v>
      </c>
      <c r="L127" s="5">
        <f t="shared" si="57"/>
        <v>34750</v>
      </c>
      <c r="N127" s="5" t="s">
        <v>36</v>
      </c>
      <c r="O127">
        <v>8800</v>
      </c>
      <c r="P127">
        <v>2800</v>
      </c>
      <c r="Q127" s="5"/>
    </row>
    <row r="128" spans="1:17" x14ac:dyDescent="0.25">
      <c r="Q128" s="5"/>
    </row>
    <row r="129" spans="1:17" x14ac:dyDescent="0.25">
      <c r="A129" t="s">
        <v>22</v>
      </c>
      <c r="B129" s="2">
        <v>32143</v>
      </c>
      <c r="C129">
        <v>1000</v>
      </c>
      <c r="D129">
        <v>1400</v>
      </c>
      <c r="E129">
        <v>1400</v>
      </c>
      <c r="I129" s="7">
        <f>C129</f>
        <v>1000</v>
      </c>
      <c r="J129" s="3">
        <f>C129+D129</f>
        <v>2400</v>
      </c>
      <c r="K129" s="7">
        <f>C129+D129+E129</f>
        <v>3800</v>
      </c>
      <c r="L129" s="5">
        <f>C129+E129</f>
        <v>2400</v>
      </c>
      <c r="M129" s="6"/>
      <c r="N129" s="5" t="s">
        <v>30</v>
      </c>
      <c r="O129">
        <v>650</v>
      </c>
      <c r="P129">
        <v>300</v>
      </c>
      <c r="Q129" s="5">
        <f>C129</f>
        <v>1000</v>
      </c>
    </row>
    <row r="130" spans="1:17" x14ac:dyDescent="0.25">
      <c r="A130" t="s">
        <v>48</v>
      </c>
      <c r="B130" s="2"/>
      <c r="C130">
        <v>2000</v>
      </c>
      <c r="D130">
        <v>1400</v>
      </c>
      <c r="E130">
        <v>1400</v>
      </c>
      <c r="I130" s="6">
        <f>C130</f>
        <v>2000</v>
      </c>
      <c r="J130" s="5">
        <f>C130+D130</f>
        <v>3400</v>
      </c>
      <c r="K130" s="6">
        <f>C130+D130+E130</f>
        <v>4800</v>
      </c>
      <c r="L130" s="5">
        <f>C130+E130</f>
        <v>3400</v>
      </c>
      <c r="N130" t="s">
        <v>55</v>
      </c>
      <c r="O130">
        <v>260</v>
      </c>
      <c r="Q130" s="5"/>
    </row>
    <row r="131" spans="1:17" x14ac:dyDescent="0.25">
      <c r="A131" t="s">
        <v>14</v>
      </c>
      <c r="C131">
        <v>3300</v>
      </c>
      <c r="D131">
        <v>1400</v>
      </c>
      <c r="E131">
        <v>1400</v>
      </c>
      <c r="I131" s="5">
        <f t="shared" ref="I131:I135" si="58">C131</f>
        <v>3300</v>
      </c>
      <c r="J131" s="3">
        <f t="shared" ref="J131:J135" si="59">C131+D131</f>
        <v>4700</v>
      </c>
      <c r="K131" s="5">
        <f t="shared" ref="K131:K135" si="60">C131+D131+E131</f>
        <v>6100</v>
      </c>
      <c r="L131" s="5">
        <f t="shared" ref="L131:L135" si="61">C131+E131</f>
        <v>4700</v>
      </c>
      <c r="N131" s="5" t="s">
        <v>32</v>
      </c>
      <c r="O131">
        <v>1500</v>
      </c>
      <c r="P131">
        <v>700</v>
      </c>
      <c r="Q131" s="5"/>
    </row>
    <row r="132" spans="1:17" x14ac:dyDescent="0.25">
      <c r="A132" t="s">
        <v>15</v>
      </c>
      <c r="C132">
        <v>7600</v>
      </c>
      <c r="D132">
        <v>1400</v>
      </c>
      <c r="E132">
        <v>1400</v>
      </c>
      <c r="I132" s="6">
        <f t="shared" si="58"/>
        <v>7600</v>
      </c>
      <c r="J132" s="5">
        <f t="shared" si="59"/>
        <v>9000</v>
      </c>
      <c r="K132" s="5">
        <f t="shared" si="60"/>
        <v>10400</v>
      </c>
      <c r="L132" s="5">
        <f t="shared" si="61"/>
        <v>9000</v>
      </c>
      <c r="N132" s="5" t="s">
        <v>33</v>
      </c>
      <c r="O132">
        <v>3000</v>
      </c>
      <c r="P132">
        <v>1300</v>
      </c>
      <c r="Q132" s="5"/>
    </row>
    <row r="133" spans="1:17" x14ac:dyDescent="0.25">
      <c r="A133" t="s">
        <v>11</v>
      </c>
      <c r="C133">
        <v>15000</v>
      </c>
      <c r="D133">
        <v>1400</v>
      </c>
      <c r="E133">
        <v>1400</v>
      </c>
      <c r="I133" s="5">
        <f t="shared" si="58"/>
        <v>15000</v>
      </c>
      <c r="J133" s="5">
        <f t="shared" si="59"/>
        <v>16400</v>
      </c>
      <c r="K133" s="5">
        <f t="shared" si="60"/>
        <v>17800</v>
      </c>
      <c r="L133" s="5">
        <f t="shared" si="61"/>
        <v>16400</v>
      </c>
      <c r="N133" s="5" t="s">
        <v>34</v>
      </c>
      <c r="O133">
        <v>5800</v>
      </c>
      <c r="P133">
        <v>2200</v>
      </c>
      <c r="Q133" s="5"/>
    </row>
    <row r="134" spans="1:17" x14ac:dyDescent="0.25">
      <c r="A134" t="s">
        <v>16</v>
      </c>
      <c r="C134">
        <v>28500</v>
      </c>
      <c r="D134">
        <v>1400</v>
      </c>
      <c r="E134">
        <v>1400</v>
      </c>
      <c r="I134" s="5">
        <f t="shared" si="58"/>
        <v>28500</v>
      </c>
      <c r="J134" s="5">
        <f t="shared" si="59"/>
        <v>29900</v>
      </c>
      <c r="K134" s="5">
        <f t="shared" si="60"/>
        <v>31300</v>
      </c>
      <c r="L134" s="5">
        <f t="shared" si="61"/>
        <v>29900</v>
      </c>
      <c r="N134" s="5" t="s">
        <v>35</v>
      </c>
      <c r="O134">
        <v>10000</v>
      </c>
      <c r="P134">
        <v>3800</v>
      </c>
      <c r="Q134" s="5"/>
    </row>
    <row r="135" spans="1:17" x14ac:dyDescent="0.25">
      <c r="A135" t="s">
        <v>17</v>
      </c>
      <c r="C135">
        <v>53500</v>
      </c>
      <c r="D135">
        <v>1400</v>
      </c>
      <c r="E135">
        <v>1400</v>
      </c>
      <c r="I135" s="5">
        <f t="shared" si="58"/>
        <v>53500</v>
      </c>
      <c r="J135" s="5">
        <f t="shared" si="59"/>
        <v>54900</v>
      </c>
      <c r="K135" s="5">
        <f t="shared" si="60"/>
        <v>56300</v>
      </c>
      <c r="L135" s="5">
        <f t="shared" si="61"/>
        <v>54900</v>
      </c>
      <c r="N135" s="5" t="s">
        <v>36</v>
      </c>
      <c r="O135">
        <v>16500</v>
      </c>
      <c r="P135">
        <v>5300</v>
      </c>
      <c r="Q135" s="5"/>
    </row>
    <row r="136" spans="1:17" x14ac:dyDescent="0.25">
      <c r="Q136" s="5"/>
    </row>
    <row r="137" spans="1:17" x14ac:dyDescent="0.25">
      <c r="A137" t="s">
        <v>23</v>
      </c>
      <c r="B137" s="2">
        <v>32509</v>
      </c>
      <c r="C137">
        <v>1300</v>
      </c>
      <c r="D137">
        <v>2100</v>
      </c>
      <c r="E137">
        <v>2100</v>
      </c>
      <c r="I137" s="7">
        <f>C137</f>
        <v>1300</v>
      </c>
      <c r="J137" s="3">
        <f>C137+D137</f>
        <v>3400</v>
      </c>
      <c r="K137" s="6">
        <f>C137+D137+E137</f>
        <v>5500</v>
      </c>
      <c r="L137" s="5">
        <f>C137+E137</f>
        <v>3400</v>
      </c>
      <c r="M137" s="6"/>
      <c r="N137" s="5" t="s">
        <v>30</v>
      </c>
      <c r="O137">
        <v>950</v>
      </c>
      <c r="P137">
        <v>450</v>
      </c>
      <c r="Q137" s="5">
        <f>C137</f>
        <v>1300</v>
      </c>
    </row>
    <row r="138" spans="1:17" x14ac:dyDescent="0.25">
      <c r="A138" t="s">
        <v>48</v>
      </c>
      <c r="B138" s="2"/>
      <c r="C138">
        <v>2600</v>
      </c>
      <c r="D138">
        <v>2100</v>
      </c>
      <c r="E138">
        <v>2100</v>
      </c>
      <c r="I138" s="7">
        <f>C138</f>
        <v>2600</v>
      </c>
      <c r="J138" s="5">
        <f>C138+D138</f>
        <v>4700</v>
      </c>
      <c r="K138" s="6">
        <f>C138+D138+E138</f>
        <v>6800</v>
      </c>
      <c r="L138" s="5">
        <f>C138+E138</f>
        <v>4700</v>
      </c>
      <c r="M138" s="6"/>
      <c r="N138" t="s">
        <v>55</v>
      </c>
      <c r="O138">
        <v>520</v>
      </c>
      <c r="Q138" s="5"/>
    </row>
    <row r="139" spans="1:17" x14ac:dyDescent="0.25">
      <c r="A139" t="s">
        <v>14</v>
      </c>
      <c r="C139">
        <v>4100</v>
      </c>
      <c r="D139">
        <v>2100</v>
      </c>
      <c r="E139">
        <v>2100</v>
      </c>
      <c r="I139" s="5">
        <f t="shared" ref="I139:I143" si="62">C139</f>
        <v>4100</v>
      </c>
      <c r="J139" s="5">
        <f t="shared" ref="J139:J143" si="63">C139+D139</f>
        <v>6200</v>
      </c>
      <c r="K139" s="5">
        <f t="shared" ref="K139:K143" si="64">C139+D139+E139</f>
        <v>8300</v>
      </c>
      <c r="L139" s="5">
        <f t="shared" ref="L139:L143" si="65">C139+E139</f>
        <v>6200</v>
      </c>
      <c r="N139" s="5" t="s">
        <v>32</v>
      </c>
      <c r="O139">
        <v>2250</v>
      </c>
      <c r="P139">
        <v>1050</v>
      </c>
      <c r="Q139" s="5"/>
    </row>
    <row r="140" spans="1:17" x14ac:dyDescent="0.25">
      <c r="A140" t="s">
        <v>15</v>
      </c>
      <c r="C140">
        <v>9100</v>
      </c>
      <c r="D140">
        <v>2100</v>
      </c>
      <c r="E140">
        <v>2100</v>
      </c>
      <c r="I140" s="6">
        <f t="shared" si="62"/>
        <v>9100</v>
      </c>
      <c r="J140" s="5">
        <f t="shared" si="63"/>
        <v>11200</v>
      </c>
      <c r="K140" s="5">
        <f t="shared" si="64"/>
        <v>13300</v>
      </c>
      <c r="L140" s="5">
        <f t="shared" si="65"/>
        <v>11200</v>
      </c>
      <c r="N140" s="5" t="s">
        <v>33</v>
      </c>
      <c r="O140">
        <v>4500</v>
      </c>
      <c r="P140">
        <v>1950</v>
      </c>
      <c r="Q140" s="5"/>
    </row>
    <row r="141" spans="1:17" x14ac:dyDescent="0.25">
      <c r="A141" t="s">
        <v>11</v>
      </c>
      <c r="C141">
        <v>18000</v>
      </c>
      <c r="D141">
        <v>2100</v>
      </c>
      <c r="E141">
        <v>2100</v>
      </c>
      <c r="I141" s="5">
        <f t="shared" si="62"/>
        <v>18000</v>
      </c>
      <c r="J141" s="5">
        <f t="shared" si="63"/>
        <v>20100</v>
      </c>
      <c r="K141" s="5">
        <f t="shared" si="64"/>
        <v>22200</v>
      </c>
      <c r="L141" s="5">
        <f t="shared" si="65"/>
        <v>20100</v>
      </c>
      <c r="N141" s="5" t="s">
        <v>34</v>
      </c>
      <c r="O141">
        <v>8000</v>
      </c>
      <c r="P141">
        <v>3300</v>
      </c>
      <c r="Q141" s="5"/>
    </row>
    <row r="142" spans="1:17" x14ac:dyDescent="0.25">
      <c r="A142" t="s">
        <v>16</v>
      </c>
      <c r="C142">
        <v>33500</v>
      </c>
      <c r="D142">
        <v>2100</v>
      </c>
      <c r="E142">
        <v>2100</v>
      </c>
      <c r="I142" s="5">
        <f t="shared" si="62"/>
        <v>33500</v>
      </c>
      <c r="J142" s="5">
        <f t="shared" si="63"/>
        <v>35600</v>
      </c>
      <c r="K142" s="5">
        <f t="shared" si="64"/>
        <v>37700</v>
      </c>
      <c r="L142" s="5">
        <f t="shared" si="65"/>
        <v>35600</v>
      </c>
      <c r="N142" s="5" t="s">
        <v>35</v>
      </c>
      <c r="O142">
        <v>15000</v>
      </c>
      <c r="P142">
        <v>5700</v>
      </c>
      <c r="Q142" s="5"/>
    </row>
    <row r="143" spans="1:17" x14ac:dyDescent="0.25">
      <c r="A143" t="s">
        <v>17</v>
      </c>
      <c r="C143">
        <v>51500</v>
      </c>
      <c r="D143">
        <v>2100</v>
      </c>
      <c r="E143">
        <v>2100</v>
      </c>
      <c r="I143" s="5">
        <f t="shared" si="62"/>
        <v>51500</v>
      </c>
      <c r="J143" s="5">
        <f t="shared" si="63"/>
        <v>53600</v>
      </c>
      <c r="K143" s="5">
        <f t="shared" si="64"/>
        <v>55700</v>
      </c>
      <c r="L143" s="5">
        <f t="shared" si="65"/>
        <v>53600</v>
      </c>
      <c r="N143" s="5" t="s">
        <v>36</v>
      </c>
      <c r="O143">
        <v>24750</v>
      </c>
      <c r="P143">
        <v>7950</v>
      </c>
      <c r="Q143" s="5"/>
    </row>
    <row r="145" spans="1:17" x14ac:dyDescent="0.25">
      <c r="A145" t="s">
        <v>24</v>
      </c>
      <c r="B145" s="2">
        <v>32905</v>
      </c>
      <c r="C145">
        <v>1700</v>
      </c>
      <c r="D145">
        <v>3100</v>
      </c>
      <c r="E145">
        <v>3100</v>
      </c>
      <c r="F145">
        <v>4000</v>
      </c>
      <c r="I145" s="7">
        <f>C145</f>
        <v>1700</v>
      </c>
      <c r="J145" s="5">
        <f>C145+D145</f>
        <v>4800</v>
      </c>
      <c r="K145" s="6">
        <f>C145+D145+E145</f>
        <v>7900</v>
      </c>
      <c r="L145" s="5">
        <f>C145+E145</f>
        <v>4800</v>
      </c>
      <c r="M145" s="5">
        <f>C145+F145</f>
        <v>5700</v>
      </c>
      <c r="N145" s="5" t="s">
        <v>30</v>
      </c>
      <c r="O145">
        <v>1400</v>
      </c>
      <c r="P145">
        <v>800</v>
      </c>
      <c r="Q145">
        <v>1200</v>
      </c>
    </row>
    <row r="146" spans="1:17" x14ac:dyDescent="0.25">
      <c r="A146" t="s">
        <v>48</v>
      </c>
      <c r="B146" s="2"/>
      <c r="C146">
        <v>3400</v>
      </c>
      <c r="D146">
        <v>3100</v>
      </c>
      <c r="E146">
        <v>3100</v>
      </c>
      <c r="F146">
        <v>4000</v>
      </c>
      <c r="I146" s="6">
        <f>C146</f>
        <v>3400</v>
      </c>
      <c r="J146" s="5">
        <f>C146+D146</f>
        <v>6500</v>
      </c>
      <c r="K146" s="6">
        <f>C146+D146+E146</f>
        <v>9600</v>
      </c>
      <c r="L146" s="5">
        <f>C146+E146</f>
        <v>6500</v>
      </c>
      <c r="M146" s="5">
        <f>C146+F146</f>
        <v>7400</v>
      </c>
      <c r="N146" t="s">
        <v>55</v>
      </c>
      <c r="O146">
        <v>2800</v>
      </c>
    </row>
    <row r="147" spans="1:17" x14ac:dyDescent="0.25">
      <c r="A147" t="s">
        <v>14</v>
      </c>
      <c r="C147">
        <v>4800</v>
      </c>
      <c r="D147">
        <v>3100</v>
      </c>
      <c r="E147">
        <v>3100</v>
      </c>
      <c r="F147">
        <v>4000</v>
      </c>
      <c r="I147" s="5">
        <f t="shared" ref="I147:I151" si="66">C147</f>
        <v>4800</v>
      </c>
      <c r="J147" s="5">
        <f t="shared" ref="J147:J151" si="67">C147+D147</f>
        <v>7900</v>
      </c>
      <c r="K147" s="5">
        <f t="shared" ref="K147:K151" si="68">C147+D147+E147</f>
        <v>11000</v>
      </c>
      <c r="L147" s="5">
        <f t="shared" ref="L147:L151" si="69">C147+E147</f>
        <v>7900</v>
      </c>
      <c r="M147" s="5">
        <f t="shared" ref="M147:M151" si="70">C147+F147</f>
        <v>8800</v>
      </c>
      <c r="N147" s="5" t="s">
        <v>32</v>
      </c>
      <c r="O147">
        <v>3300</v>
      </c>
      <c r="P147">
        <v>1700</v>
      </c>
    </row>
    <row r="148" spans="1:17" x14ac:dyDescent="0.25">
      <c r="A148" t="s">
        <v>15</v>
      </c>
      <c r="C148">
        <v>10400</v>
      </c>
      <c r="D148">
        <v>3100</v>
      </c>
      <c r="E148">
        <v>3100</v>
      </c>
      <c r="F148">
        <v>4000</v>
      </c>
      <c r="I148" s="6">
        <f t="shared" si="66"/>
        <v>10400</v>
      </c>
      <c r="J148" s="5">
        <f t="shared" si="67"/>
        <v>13500</v>
      </c>
      <c r="K148" s="5">
        <f t="shared" si="68"/>
        <v>16600</v>
      </c>
      <c r="L148" s="5">
        <f t="shared" si="69"/>
        <v>13500</v>
      </c>
      <c r="M148" s="5">
        <f t="shared" si="70"/>
        <v>14400</v>
      </c>
      <c r="N148" s="5" t="s">
        <v>33</v>
      </c>
      <c r="O148">
        <v>6700</v>
      </c>
      <c r="P148">
        <v>2800</v>
      </c>
    </row>
    <row r="149" spans="1:17" x14ac:dyDescent="0.25">
      <c r="A149" t="s">
        <v>11</v>
      </c>
      <c r="C149">
        <v>20000</v>
      </c>
      <c r="D149">
        <v>3100</v>
      </c>
      <c r="E149">
        <v>3100</v>
      </c>
      <c r="F149">
        <v>4000</v>
      </c>
      <c r="I149" s="5">
        <f t="shared" si="66"/>
        <v>20000</v>
      </c>
      <c r="J149" s="5">
        <f t="shared" si="67"/>
        <v>23100</v>
      </c>
      <c r="K149" s="5">
        <f t="shared" si="68"/>
        <v>26200</v>
      </c>
      <c r="L149" s="5">
        <f t="shared" si="69"/>
        <v>23100</v>
      </c>
      <c r="M149" s="5">
        <f t="shared" si="70"/>
        <v>24000</v>
      </c>
      <c r="N149" s="5" t="s">
        <v>34</v>
      </c>
      <c r="O149">
        <v>12600</v>
      </c>
      <c r="P149">
        <v>4900</v>
      </c>
    </row>
    <row r="150" spans="1:17" x14ac:dyDescent="0.25">
      <c r="A150" t="s">
        <v>16</v>
      </c>
      <c r="C150">
        <v>36900</v>
      </c>
      <c r="D150">
        <v>3100</v>
      </c>
      <c r="E150">
        <v>3100</v>
      </c>
      <c r="F150">
        <v>4000</v>
      </c>
      <c r="I150" s="5">
        <f t="shared" si="66"/>
        <v>36900</v>
      </c>
      <c r="J150" s="5">
        <f t="shared" si="67"/>
        <v>40000</v>
      </c>
      <c r="K150" s="5">
        <f t="shared" si="68"/>
        <v>43100</v>
      </c>
      <c r="L150" s="5">
        <f t="shared" si="69"/>
        <v>40000</v>
      </c>
      <c r="M150" s="5">
        <f t="shared" si="70"/>
        <v>40900</v>
      </c>
      <c r="N150" s="5" t="s">
        <v>35</v>
      </c>
      <c r="O150">
        <v>22100</v>
      </c>
      <c r="P150">
        <v>8300</v>
      </c>
    </row>
    <row r="151" spans="1:17" x14ac:dyDescent="0.25">
      <c r="A151" t="s">
        <v>17</v>
      </c>
      <c r="C151">
        <v>65600</v>
      </c>
      <c r="D151">
        <v>3100</v>
      </c>
      <c r="E151">
        <v>3100</v>
      </c>
      <c r="F151">
        <v>4000</v>
      </c>
      <c r="I151" s="5">
        <f t="shared" si="66"/>
        <v>65600</v>
      </c>
      <c r="J151" s="5">
        <f t="shared" si="67"/>
        <v>68700</v>
      </c>
      <c r="K151" s="5">
        <f t="shared" si="68"/>
        <v>71800</v>
      </c>
      <c r="L151" s="5">
        <f t="shared" si="69"/>
        <v>68700</v>
      </c>
      <c r="M151" s="5">
        <f t="shared" si="70"/>
        <v>69600</v>
      </c>
      <c r="N151" s="5" t="s">
        <v>36</v>
      </c>
      <c r="O151">
        <v>35900</v>
      </c>
      <c r="P151">
        <v>11600</v>
      </c>
    </row>
    <row r="153" spans="1:17" x14ac:dyDescent="0.25">
      <c r="A153" t="s">
        <v>25</v>
      </c>
      <c r="B153" s="2">
        <v>33233</v>
      </c>
      <c r="C153">
        <v>2500</v>
      </c>
      <c r="D153">
        <v>4000</v>
      </c>
      <c r="E153">
        <v>4000</v>
      </c>
      <c r="F153">
        <v>5000</v>
      </c>
      <c r="I153" s="7">
        <f>C153</f>
        <v>2500</v>
      </c>
      <c r="J153" s="5">
        <f>C153+D153</f>
        <v>6500</v>
      </c>
      <c r="K153" s="6">
        <f>C153+D153+E153</f>
        <v>10500</v>
      </c>
      <c r="L153" s="5">
        <f>C153+E153</f>
        <v>6500</v>
      </c>
      <c r="M153" s="5">
        <f>C153+F153</f>
        <v>7500</v>
      </c>
      <c r="N153" t="s">
        <v>30</v>
      </c>
      <c r="O153">
        <v>1900</v>
      </c>
      <c r="P153">
        <v>1100</v>
      </c>
      <c r="Q153" s="3">
        <v>1800</v>
      </c>
    </row>
    <row r="154" spans="1:17" x14ac:dyDescent="0.25">
      <c r="A154" t="s">
        <v>48</v>
      </c>
      <c r="B154" s="2"/>
      <c r="C154">
        <v>5000</v>
      </c>
      <c r="D154">
        <v>4000</v>
      </c>
      <c r="E154">
        <v>4000</v>
      </c>
      <c r="F154">
        <v>5000</v>
      </c>
      <c r="I154" s="6">
        <f>C154</f>
        <v>5000</v>
      </c>
      <c r="J154" s="3">
        <f>C154+D154</f>
        <v>9000</v>
      </c>
      <c r="K154" s="6">
        <f>C154+D154+E154</f>
        <v>13000</v>
      </c>
      <c r="L154" s="5">
        <f>C154+E154</f>
        <v>9000</v>
      </c>
      <c r="M154" s="5">
        <f>C154+F154</f>
        <v>10000</v>
      </c>
      <c r="N154" t="s">
        <v>55</v>
      </c>
      <c r="O154">
        <v>3800</v>
      </c>
    </row>
    <row r="155" spans="1:17" x14ac:dyDescent="0.25">
      <c r="A155" t="s">
        <v>26</v>
      </c>
      <c r="C155">
        <v>4400</v>
      </c>
      <c r="D155">
        <v>4000</v>
      </c>
      <c r="E155">
        <v>4000</v>
      </c>
      <c r="F155">
        <v>5000</v>
      </c>
      <c r="I155" s="5">
        <f t="shared" ref="I155:I159" si="71">C155</f>
        <v>4400</v>
      </c>
      <c r="J155" s="5">
        <f t="shared" ref="J155:J159" si="72">C155+D155</f>
        <v>8400</v>
      </c>
      <c r="K155" s="5">
        <f t="shared" ref="K155:K159" si="73">C155+D155+E155</f>
        <v>12400</v>
      </c>
      <c r="L155" s="5">
        <f t="shared" ref="L155:L159" si="74">C155+E155</f>
        <v>8400</v>
      </c>
      <c r="M155" s="5">
        <f t="shared" ref="M155:M159" si="75">C155+F155</f>
        <v>9400</v>
      </c>
      <c r="N155" t="s">
        <v>31</v>
      </c>
      <c r="O155">
        <v>3300</v>
      </c>
      <c r="P155">
        <v>1700</v>
      </c>
    </row>
    <row r="156" spans="1:17" x14ac:dyDescent="0.25">
      <c r="A156" t="s">
        <v>14</v>
      </c>
      <c r="C156">
        <v>7000</v>
      </c>
      <c r="D156">
        <v>4000</v>
      </c>
      <c r="E156">
        <v>4000</v>
      </c>
      <c r="F156">
        <v>5000</v>
      </c>
      <c r="I156" s="6">
        <f t="shared" si="71"/>
        <v>7000</v>
      </c>
      <c r="J156" s="5">
        <f t="shared" si="72"/>
        <v>11000</v>
      </c>
      <c r="K156" s="5">
        <f t="shared" si="73"/>
        <v>15000</v>
      </c>
      <c r="L156" s="5">
        <f t="shared" si="74"/>
        <v>11000</v>
      </c>
      <c r="M156" s="5">
        <f t="shared" si="75"/>
        <v>12000</v>
      </c>
      <c r="N156" t="s">
        <v>32</v>
      </c>
      <c r="O156">
        <v>4700</v>
      </c>
      <c r="P156">
        <v>2400</v>
      </c>
    </row>
    <row r="157" spans="1:17" x14ac:dyDescent="0.25">
      <c r="A157" t="s">
        <v>15</v>
      </c>
      <c r="C157">
        <v>15000</v>
      </c>
      <c r="D157">
        <v>4000</v>
      </c>
      <c r="E157">
        <v>4000</v>
      </c>
      <c r="F157">
        <v>5000</v>
      </c>
      <c r="I157" s="5">
        <f t="shared" si="71"/>
        <v>15000</v>
      </c>
      <c r="J157" s="5">
        <f t="shared" si="72"/>
        <v>19000</v>
      </c>
      <c r="K157" s="5">
        <f t="shared" si="73"/>
        <v>23000</v>
      </c>
      <c r="L157" s="5">
        <f t="shared" si="74"/>
        <v>19000</v>
      </c>
      <c r="M157" s="5">
        <f t="shared" si="75"/>
        <v>20000</v>
      </c>
      <c r="N157" t="s">
        <v>33</v>
      </c>
      <c r="O157">
        <v>9300</v>
      </c>
      <c r="P157">
        <v>3900</v>
      </c>
    </row>
    <row r="158" spans="1:17" x14ac:dyDescent="0.25">
      <c r="A158" t="s">
        <v>11</v>
      </c>
      <c r="C158">
        <v>29100</v>
      </c>
      <c r="D158">
        <v>4000</v>
      </c>
      <c r="E158">
        <v>4000</v>
      </c>
      <c r="F158">
        <v>5000</v>
      </c>
      <c r="I158" s="5">
        <f t="shared" si="71"/>
        <v>29100</v>
      </c>
      <c r="J158" s="5">
        <f t="shared" si="72"/>
        <v>33100</v>
      </c>
      <c r="K158" s="5">
        <f t="shared" si="73"/>
        <v>37100</v>
      </c>
      <c r="L158" s="5">
        <f t="shared" si="74"/>
        <v>33100</v>
      </c>
      <c r="M158" s="5">
        <f t="shared" si="75"/>
        <v>34100</v>
      </c>
      <c r="N158" t="s">
        <v>34</v>
      </c>
      <c r="O158">
        <v>17700</v>
      </c>
      <c r="P158">
        <v>6900</v>
      </c>
    </row>
    <row r="159" spans="1:17" x14ac:dyDescent="0.25">
      <c r="A159" t="s">
        <v>16</v>
      </c>
      <c r="C159">
        <v>53700</v>
      </c>
      <c r="D159">
        <v>4000</v>
      </c>
      <c r="E159">
        <v>4000</v>
      </c>
      <c r="F159">
        <v>5000</v>
      </c>
      <c r="I159" s="5">
        <f t="shared" si="71"/>
        <v>53700</v>
      </c>
      <c r="J159" s="5">
        <f t="shared" si="72"/>
        <v>57700</v>
      </c>
      <c r="K159" s="5">
        <f t="shared" si="73"/>
        <v>61700</v>
      </c>
      <c r="L159" s="5">
        <f t="shared" si="74"/>
        <v>57700</v>
      </c>
      <c r="M159" s="5">
        <f t="shared" si="75"/>
        <v>58700</v>
      </c>
      <c r="N159" t="s">
        <v>35</v>
      </c>
      <c r="O159">
        <v>30900</v>
      </c>
      <c r="P159">
        <v>11600</v>
      </c>
    </row>
    <row r="160" spans="1:17" x14ac:dyDescent="0.25">
      <c r="I160" s="5"/>
      <c r="J160" s="5"/>
      <c r="K160" s="5"/>
    </row>
    <row r="161" spans="1:17" x14ac:dyDescent="0.25">
      <c r="A161" t="s">
        <v>0</v>
      </c>
      <c r="D161" t="s">
        <v>38</v>
      </c>
      <c r="E161" s="1" t="s">
        <v>29</v>
      </c>
      <c r="F161" t="s">
        <v>43</v>
      </c>
      <c r="I161" t="s">
        <v>39</v>
      </c>
      <c r="J161" t="s">
        <v>38</v>
      </c>
      <c r="K161" t="s">
        <v>45</v>
      </c>
      <c r="L161" s="5" t="s">
        <v>44</v>
      </c>
      <c r="M161" s="5" t="s">
        <v>43</v>
      </c>
      <c r="N161" t="s">
        <v>41</v>
      </c>
      <c r="P161" t="s">
        <v>40</v>
      </c>
      <c r="Q161" t="s">
        <v>42</v>
      </c>
    </row>
    <row r="162" spans="1:17" x14ac:dyDescent="0.25">
      <c r="A162" t="s">
        <v>27</v>
      </c>
      <c r="B162" s="2">
        <v>33573</v>
      </c>
      <c r="C162">
        <v>2500</v>
      </c>
      <c r="D162">
        <v>4800</v>
      </c>
      <c r="E162">
        <v>4800</v>
      </c>
      <c r="F162">
        <v>6000</v>
      </c>
      <c r="I162" s="7">
        <f>C162</f>
        <v>2500</v>
      </c>
      <c r="J162" s="5">
        <f>C162+D162</f>
        <v>7300</v>
      </c>
      <c r="K162" s="6">
        <f>C162+D162+E162</f>
        <v>12100</v>
      </c>
      <c r="L162" s="5">
        <f>C162+E162</f>
        <v>7300</v>
      </c>
      <c r="M162" s="5">
        <f>C162+F162</f>
        <v>8500</v>
      </c>
      <c r="N162" t="s">
        <v>30</v>
      </c>
      <c r="O162">
        <v>1900</v>
      </c>
      <c r="Q162" s="3">
        <v>1800</v>
      </c>
    </row>
    <row r="163" spans="1:17" x14ac:dyDescent="0.25">
      <c r="A163" t="s">
        <v>48</v>
      </c>
      <c r="B163" s="2"/>
      <c r="C163">
        <v>5000</v>
      </c>
      <c r="D163">
        <v>4800</v>
      </c>
      <c r="E163">
        <v>4800</v>
      </c>
      <c r="F163">
        <v>6000</v>
      </c>
      <c r="I163" s="6">
        <f>C163</f>
        <v>5000</v>
      </c>
      <c r="J163" s="5">
        <f>C163+D163</f>
        <v>9800</v>
      </c>
      <c r="K163" s="6">
        <f>C163+D163+E163</f>
        <v>14600</v>
      </c>
      <c r="L163" s="5">
        <f>C163+E163</f>
        <v>9800</v>
      </c>
      <c r="M163" s="5">
        <f>C163+F163</f>
        <v>11000</v>
      </c>
      <c r="N163" t="s">
        <v>55</v>
      </c>
      <c r="O163">
        <v>3800</v>
      </c>
    </row>
    <row r="164" spans="1:17" x14ac:dyDescent="0.25">
      <c r="A164" t="s">
        <v>26</v>
      </c>
      <c r="C164">
        <v>4400</v>
      </c>
      <c r="D164">
        <v>4800</v>
      </c>
      <c r="E164">
        <v>4800</v>
      </c>
      <c r="F164">
        <v>6000</v>
      </c>
      <c r="I164" s="5">
        <f t="shared" ref="I164:I168" si="76">C164</f>
        <v>4400</v>
      </c>
      <c r="J164" s="5">
        <f t="shared" ref="J164:J168" si="77">C164+D164</f>
        <v>9200</v>
      </c>
      <c r="K164" s="5">
        <f t="shared" ref="K164:K168" si="78">C164+D164+E164</f>
        <v>14000</v>
      </c>
      <c r="L164" s="5">
        <f t="shared" ref="L164:L168" si="79">C164+E164</f>
        <v>9200</v>
      </c>
      <c r="M164" s="5">
        <f t="shared" ref="M164:M168" si="80">C164+F164</f>
        <v>10400</v>
      </c>
      <c r="N164" t="s">
        <v>31</v>
      </c>
      <c r="O164">
        <v>3300</v>
      </c>
      <c r="P164">
        <v>1700</v>
      </c>
    </row>
    <row r="165" spans="1:17" x14ac:dyDescent="0.25">
      <c r="A165" t="s">
        <v>14</v>
      </c>
      <c r="C165">
        <v>7000</v>
      </c>
      <c r="D165">
        <v>4800</v>
      </c>
      <c r="E165">
        <v>4800</v>
      </c>
      <c r="F165">
        <v>6000</v>
      </c>
      <c r="I165" s="6">
        <f t="shared" si="76"/>
        <v>7000</v>
      </c>
      <c r="J165" s="5">
        <f t="shared" si="77"/>
        <v>11800</v>
      </c>
      <c r="K165" s="5">
        <f t="shared" si="78"/>
        <v>16600</v>
      </c>
      <c r="L165" s="5">
        <f t="shared" si="79"/>
        <v>11800</v>
      </c>
      <c r="M165" s="5">
        <f t="shared" si="80"/>
        <v>13000</v>
      </c>
      <c r="N165" t="s">
        <v>32</v>
      </c>
      <c r="O165">
        <v>4700</v>
      </c>
      <c r="P165">
        <v>2400</v>
      </c>
    </row>
    <row r="166" spans="1:17" x14ac:dyDescent="0.25">
      <c r="A166" t="s">
        <v>15</v>
      </c>
      <c r="C166">
        <v>15000</v>
      </c>
      <c r="D166">
        <v>4800</v>
      </c>
      <c r="E166">
        <v>4800</v>
      </c>
      <c r="F166">
        <v>6000</v>
      </c>
      <c r="I166" s="5">
        <f t="shared" si="76"/>
        <v>15000</v>
      </c>
      <c r="J166" s="5">
        <f t="shared" si="77"/>
        <v>19800</v>
      </c>
      <c r="K166" s="5">
        <f t="shared" si="78"/>
        <v>24600</v>
      </c>
      <c r="L166" s="5">
        <f t="shared" si="79"/>
        <v>19800</v>
      </c>
      <c r="M166" s="5">
        <f t="shared" si="80"/>
        <v>21000</v>
      </c>
      <c r="N166" t="s">
        <v>33</v>
      </c>
      <c r="O166">
        <v>9300</v>
      </c>
      <c r="P166">
        <v>3900</v>
      </c>
    </row>
    <row r="167" spans="1:17" x14ac:dyDescent="0.25">
      <c r="A167" t="s">
        <v>11</v>
      </c>
      <c r="C167">
        <v>29100</v>
      </c>
      <c r="D167">
        <v>4800</v>
      </c>
      <c r="E167">
        <v>4800</v>
      </c>
      <c r="F167">
        <v>6000</v>
      </c>
      <c r="I167" s="5">
        <f t="shared" si="76"/>
        <v>29100</v>
      </c>
      <c r="J167" s="5">
        <f t="shared" si="77"/>
        <v>33900</v>
      </c>
      <c r="K167" s="5">
        <f t="shared" si="78"/>
        <v>38700</v>
      </c>
      <c r="L167" s="5">
        <f t="shared" si="79"/>
        <v>33900</v>
      </c>
      <c r="M167" s="5">
        <f t="shared" si="80"/>
        <v>35100</v>
      </c>
      <c r="N167" t="s">
        <v>34</v>
      </c>
      <c r="O167">
        <v>17700</v>
      </c>
      <c r="P167">
        <v>6900</v>
      </c>
    </row>
    <row r="168" spans="1:17" x14ac:dyDescent="0.25">
      <c r="A168" t="s">
        <v>16</v>
      </c>
      <c r="C168">
        <v>53700</v>
      </c>
      <c r="D168">
        <v>4800</v>
      </c>
      <c r="E168">
        <v>4800</v>
      </c>
      <c r="F168">
        <v>6000</v>
      </c>
      <c r="I168" s="5">
        <f t="shared" si="76"/>
        <v>53700</v>
      </c>
      <c r="J168" s="5">
        <f t="shared" si="77"/>
        <v>58500</v>
      </c>
      <c r="K168" s="5">
        <f t="shared" si="78"/>
        <v>63300</v>
      </c>
      <c r="L168" s="5">
        <f t="shared" si="79"/>
        <v>58500</v>
      </c>
      <c r="M168" s="5">
        <f t="shared" si="80"/>
        <v>59700</v>
      </c>
      <c r="N168" t="s">
        <v>35</v>
      </c>
      <c r="O168">
        <v>30900</v>
      </c>
      <c r="P168">
        <v>11600</v>
      </c>
    </row>
    <row r="170" spans="1:17" x14ac:dyDescent="0.25">
      <c r="A170" t="s">
        <v>28</v>
      </c>
      <c r="B170" s="2">
        <v>33996</v>
      </c>
      <c r="C170">
        <v>2.5</v>
      </c>
      <c r="D170">
        <v>4.8</v>
      </c>
      <c r="E170">
        <v>4.8</v>
      </c>
      <c r="F170">
        <v>6</v>
      </c>
      <c r="I170" s="6">
        <f>C170</f>
        <v>2.5</v>
      </c>
      <c r="J170" s="5">
        <f>C170+D170</f>
        <v>7.3</v>
      </c>
      <c r="K170" s="6">
        <f>C170+D170+E170</f>
        <v>12.1</v>
      </c>
      <c r="L170" s="5">
        <f>C170+E170</f>
        <v>7.3</v>
      </c>
      <c r="M170" s="5">
        <f>C170+F170</f>
        <v>8.5</v>
      </c>
      <c r="N170" t="s">
        <v>30</v>
      </c>
      <c r="O170">
        <v>1.9</v>
      </c>
      <c r="Q170" s="5">
        <v>1.8</v>
      </c>
    </row>
    <row r="171" spans="1:17" x14ac:dyDescent="0.25">
      <c r="A171" t="s">
        <v>48</v>
      </c>
      <c r="B171" s="2"/>
      <c r="C171">
        <v>5</v>
      </c>
      <c r="D171">
        <v>4.8</v>
      </c>
      <c r="E171">
        <v>4.8</v>
      </c>
      <c r="F171">
        <v>6</v>
      </c>
      <c r="I171" s="6">
        <f>C171</f>
        <v>5</v>
      </c>
      <c r="J171" s="5">
        <f>C171+D171</f>
        <v>9.8000000000000007</v>
      </c>
      <c r="K171" s="6">
        <f>C171+D171+E171</f>
        <v>14.600000000000001</v>
      </c>
      <c r="L171" s="5">
        <f>C171+E171</f>
        <v>9.8000000000000007</v>
      </c>
      <c r="M171" s="5">
        <f>C171+F171</f>
        <v>11</v>
      </c>
      <c r="N171" t="s">
        <v>55</v>
      </c>
      <c r="O171">
        <v>3.8</v>
      </c>
    </row>
    <row r="172" spans="1:17" x14ac:dyDescent="0.25">
      <c r="A172" t="s">
        <v>26</v>
      </c>
      <c r="C172">
        <v>4.4000000000000004</v>
      </c>
      <c r="D172">
        <v>4.8</v>
      </c>
      <c r="E172">
        <v>4.8</v>
      </c>
      <c r="F172">
        <v>6</v>
      </c>
      <c r="I172" s="3">
        <f t="shared" ref="I172:I176" si="81">C172</f>
        <v>4.4000000000000004</v>
      </c>
      <c r="J172" s="5">
        <f t="shared" ref="J172:J176" si="82">C172+D172</f>
        <v>9.1999999999999993</v>
      </c>
      <c r="K172" s="5">
        <f t="shared" ref="K172:K176" si="83">C172+D172+E172</f>
        <v>14</v>
      </c>
      <c r="L172" s="5">
        <f t="shared" ref="L172:L176" si="84">C172+E172</f>
        <v>9.1999999999999993</v>
      </c>
      <c r="M172" s="5">
        <f t="shared" ref="M172:M176" si="85">C172+F172</f>
        <v>10.4</v>
      </c>
      <c r="N172" t="s">
        <v>31</v>
      </c>
      <c r="O172">
        <v>3.3</v>
      </c>
      <c r="P172">
        <v>1.7</v>
      </c>
    </row>
    <row r="173" spans="1:17" x14ac:dyDescent="0.25">
      <c r="A173" t="s">
        <v>14</v>
      </c>
      <c r="C173">
        <v>7</v>
      </c>
      <c r="D173">
        <v>4.8</v>
      </c>
      <c r="E173">
        <v>4.8</v>
      </c>
      <c r="F173">
        <v>6</v>
      </c>
      <c r="I173" s="6">
        <f t="shared" si="81"/>
        <v>7</v>
      </c>
      <c r="J173" s="5">
        <f t="shared" si="82"/>
        <v>11.8</v>
      </c>
      <c r="K173" s="5">
        <f t="shared" si="83"/>
        <v>16.600000000000001</v>
      </c>
      <c r="L173" s="5">
        <f t="shared" si="84"/>
        <v>11.8</v>
      </c>
      <c r="M173" s="5">
        <f t="shared" si="85"/>
        <v>13</v>
      </c>
      <c r="N173" t="s">
        <v>32</v>
      </c>
      <c r="O173">
        <v>4.7</v>
      </c>
      <c r="P173">
        <v>2.4</v>
      </c>
    </row>
    <row r="174" spans="1:17" x14ac:dyDescent="0.25">
      <c r="A174" t="s">
        <v>15</v>
      </c>
      <c r="C174">
        <v>15</v>
      </c>
      <c r="D174">
        <v>4.8</v>
      </c>
      <c r="E174">
        <v>4.8</v>
      </c>
      <c r="F174">
        <v>6</v>
      </c>
      <c r="I174" s="5">
        <f t="shared" si="81"/>
        <v>15</v>
      </c>
      <c r="J174" s="5">
        <f t="shared" si="82"/>
        <v>19.8</v>
      </c>
      <c r="K174" s="5">
        <f t="shared" si="83"/>
        <v>24.6</v>
      </c>
      <c r="L174" s="5">
        <f t="shared" si="84"/>
        <v>19.8</v>
      </c>
      <c r="M174" s="5">
        <f t="shared" si="85"/>
        <v>21</v>
      </c>
      <c r="N174" t="s">
        <v>33</v>
      </c>
      <c r="O174">
        <v>9</v>
      </c>
      <c r="P174">
        <v>3.9</v>
      </c>
    </row>
    <row r="175" spans="1:17" x14ac:dyDescent="0.25">
      <c r="A175" t="s">
        <v>11</v>
      </c>
      <c r="C175">
        <v>29</v>
      </c>
      <c r="D175">
        <v>4.8</v>
      </c>
      <c r="E175">
        <v>4.8</v>
      </c>
      <c r="F175">
        <v>6</v>
      </c>
      <c r="I175" s="5">
        <f t="shared" si="81"/>
        <v>29</v>
      </c>
      <c r="J175" s="5">
        <f t="shared" si="82"/>
        <v>33.799999999999997</v>
      </c>
      <c r="K175" s="5">
        <f t="shared" si="83"/>
        <v>38.599999999999994</v>
      </c>
      <c r="L175" s="5">
        <f t="shared" si="84"/>
        <v>33.799999999999997</v>
      </c>
      <c r="M175" s="5">
        <f t="shared" si="85"/>
        <v>35</v>
      </c>
      <c r="N175" t="s">
        <v>34</v>
      </c>
      <c r="O175">
        <v>17</v>
      </c>
      <c r="P175">
        <v>6.9</v>
      </c>
    </row>
    <row r="176" spans="1:17" x14ac:dyDescent="0.25">
      <c r="A176" t="s">
        <v>16</v>
      </c>
      <c r="C176">
        <v>53</v>
      </c>
      <c r="D176">
        <v>4.8</v>
      </c>
      <c r="E176">
        <v>4.8</v>
      </c>
      <c r="F176">
        <v>6</v>
      </c>
      <c r="I176" s="5">
        <f t="shared" si="81"/>
        <v>53</v>
      </c>
      <c r="J176" s="5">
        <f t="shared" si="82"/>
        <v>57.8</v>
      </c>
      <c r="K176" s="5">
        <f t="shared" si="83"/>
        <v>62.599999999999994</v>
      </c>
      <c r="L176" s="5">
        <f t="shared" si="84"/>
        <v>57.8</v>
      </c>
      <c r="M176" s="5">
        <f t="shared" si="85"/>
        <v>59</v>
      </c>
      <c r="N176" t="s">
        <v>35</v>
      </c>
      <c r="O176">
        <v>30</v>
      </c>
      <c r="P176">
        <v>11.6</v>
      </c>
    </row>
    <row r="177" spans="1:17" x14ac:dyDescent="0.25">
      <c r="N177" t="s">
        <v>36</v>
      </c>
      <c r="O177">
        <v>50</v>
      </c>
      <c r="P177">
        <v>16.3</v>
      </c>
    </row>
    <row r="179" spans="1:17" x14ac:dyDescent="0.25">
      <c r="A179" t="s">
        <v>49</v>
      </c>
      <c r="B179" s="2">
        <v>34790</v>
      </c>
      <c r="C179" s="5">
        <v>3.4</v>
      </c>
      <c r="D179" s="4"/>
      <c r="E179" s="4"/>
      <c r="F179" s="5"/>
      <c r="I179" s="6">
        <f>C179</f>
        <v>3.4</v>
      </c>
      <c r="J179" s="5">
        <f>C179+D179</f>
        <v>3.4</v>
      </c>
      <c r="K179" s="6">
        <f>C179+D179+E179</f>
        <v>3.4</v>
      </c>
      <c r="L179" s="5">
        <f>C179+E179</f>
        <v>3.4</v>
      </c>
      <c r="M179" s="6"/>
      <c r="N179" t="s">
        <v>30</v>
      </c>
      <c r="O179">
        <v>2.6</v>
      </c>
      <c r="Q179" s="5">
        <v>2.4</v>
      </c>
    </row>
    <row r="180" spans="1:17" x14ac:dyDescent="0.25">
      <c r="A180" t="s">
        <v>48</v>
      </c>
      <c r="B180" s="2"/>
      <c r="C180" s="5">
        <v>6.8</v>
      </c>
      <c r="D180" s="4"/>
      <c r="E180" s="4"/>
      <c r="F180" s="5"/>
      <c r="I180" s="6">
        <f>C180</f>
        <v>6.8</v>
      </c>
      <c r="J180" s="5">
        <f>C180+D180</f>
        <v>6.8</v>
      </c>
      <c r="K180" s="6">
        <f>C180+D180+E180</f>
        <v>6.8</v>
      </c>
      <c r="L180" s="5">
        <f>C180+E180</f>
        <v>6.8</v>
      </c>
      <c r="M180" s="6"/>
      <c r="N180" t="s">
        <v>55</v>
      </c>
      <c r="O180">
        <v>5.2</v>
      </c>
      <c r="Q180" s="5"/>
    </row>
    <row r="181" spans="1:17" x14ac:dyDescent="0.25">
      <c r="A181" t="s">
        <v>26</v>
      </c>
      <c r="C181" s="5">
        <v>5.4</v>
      </c>
      <c r="D181" s="4"/>
      <c r="E181" s="4"/>
      <c r="F181" s="5"/>
      <c r="I181" s="3">
        <f t="shared" ref="I181:I185" si="86">C181</f>
        <v>5.4</v>
      </c>
      <c r="J181" s="5">
        <f t="shared" ref="J181:J185" si="87">C181+D181</f>
        <v>5.4</v>
      </c>
      <c r="K181" s="5">
        <f t="shared" ref="K181:K185" si="88">C181+D181+E181</f>
        <v>5.4</v>
      </c>
      <c r="L181" s="5">
        <f t="shared" ref="L181:L185" si="89">C181+E181</f>
        <v>5.4</v>
      </c>
      <c r="N181" t="s">
        <v>31</v>
      </c>
      <c r="O181" s="1">
        <v>4</v>
      </c>
      <c r="Q181" s="5"/>
    </row>
    <row r="182" spans="1:17" x14ac:dyDescent="0.25">
      <c r="A182" t="s">
        <v>14</v>
      </c>
      <c r="C182" s="5">
        <v>9.5</v>
      </c>
      <c r="D182" s="4"/>
      <c r="E182" s="4"/>
      <c r="F182" s="5"/>
      <c r="I182" s="6">
        <f t="shared" si="86"/>
        <v>9.5</v>
      </c>
      <c r="J182" s="5">
        <f t="shared" si="87"/>
        <v>9.5</v>
      </c>
      <c r="K182" s="5">
        <f t="shared" si="88"/>
        <v>9.5</v>
      </c>
      <c r="L182" s="5">
        <f t="shared" si="89"/>
        <v>9.5</v>
      </c>
      <c r="N182" t="s">
        <v>32</v>
      </c>
      <c r="O182">
        <v>6.3</v>
      </c>
      <c r="Q182" s="5"/>
    </row>
    <row r="183" spans="1:17" x14ac:dyDescent="0.25">
      <c r="A183" t="s">
        <v>15</v>
      </c>
      <c r="C183" s="5">
        <v>20.3</v>
      </c>
      <c r="D183" s="4"/>
      <c r="E183" s="4"/>
      <c r="F183" s="5"/>
      <c r="I183" s="5">
        <f t="shared" si="86"/>
        <v>20.3</v>
      </c>
      <c r="J183" s="5">
        <f t="shared" si="87"/>
        <v>20.3</v>
      </c>
      <c r="K183" s="5">
        <f t="shared" si="88"/>
        <v>20.3</v>
      </c>
      <c r="L183" s="5">
        <f t="shared" si="89"/>
        <v>20.3</v>
      </c>
      <c r="N183" t="s">
        <v>33</v>
      </c>
      <c r="O183">
        <v>12.2</v>
      </c>
      <c r="Q183" s="5"/>
    </row>
    <row r="184" spans="1:17" x14ac:dyDescent="0.25">
      <c r="A184" t="s">
        <v>11</v>
      </c>
      <c r="C184" s="5">
        <v>39.200000000000003</v>
      </c>
      <c r="D184" s="4"/>
      <c r="E184" s="4"/>
      <c r="F184" s="5"/>
      <c r="I184" s="5">
        <f t="shared" si="86"/>
        <v>39.200000000000003</v>
      </c>
      <c r="J184" s="5">
        <f t="shared" si="87"/>
        <v>39.200000000000003</v>
      </c>
      <c r="K184" s="5">
        <f t="shared" si="88"/>
        <v>39.200000000000003</v>
      </c>
      <c r="L184" s="5">
        <f t="shared" si="89"/>
        <v>39.200000000000003</v>
      </c>
      <c r="N184" t="s">
        <v>34</v>
      </c>
      <c r="O184">
        <v>23</v>
      </c>
      <c r="Q184" s="5"/>
    </row>
    <row r="185" spans="1:17" x14ac:dyDescent="0.25">
      <c r="A185" t="s">
        <v>16</v>
      </c>
      <c r="C185" s="5">
        <v>71.599999999999994</v>
      </c>
      <c r="D185" s="4"/>
      <c r="E185" s="4"/>
      <c r="F185" s="5"/>
      <c r="I185" s="5">
        <f t="shared" si="86"/>
        <v>71.599999999999994</v>
      </c>
      <c r="J185" s="5">
        <f t="shared" si="87"/>
        <v>71.599999999999994</v>
      </c>
      <c r="K185" s="5">
        <f t="shared" si="88"/>
        <v>71.599999999999994</v>
      </c>
      <c r="L185" s="5">
        <f t="shared" si="89"/>
        <v>71.599999999999994</v>
      </c>
      <c r="N185" t="s">
        <v>35</v>
      </c>
      <c r="O185">
        <v>40.5</v>
      </c>
      <c r="Q185" s="5"/>
    </row>
    <row r="186" spans="1:17" x14ac:dyDescent="0.25">
      <c r="A186" t="s">
        <v>17</v>
      </c>
      <c r="C186" s="5">
        <v>128.30000000000001</v>
      </c>
      <c r="D186" s="4"/>
      <c r="E186" s="4"/>
      <c r="F186" s="5"/>
      <c r="I186" s="5">
        <f t="shared" ref="I186" si="90">C186</f>
        <v>128.30000000000001</v>
      </c>
      <c r="J186" s="5">
        <f t="shared" ref="J186" si="91">C186+D186</f>
        <v>128.30000000000001</v>
      </c>
      <c r="K186" s="5">
        <f t="shared" ref="K186" si="92">C186+D186+E186</f>
        <v>128.30000000000001</v>
      </c>
      <c r="L186" s="5">
        <f t="shared" ref="L186" si="93">C186+E186</f>
        <v>128.30000000000001</v>
      </c>
      <c r="N186" t="s">
        <v>36</v>
      </c>
      <c r="O186">
        <v>67.5</v>
      </c>
      <c r="Q186" s="5"/>
    </row>
    <row r="187" spans="1:17" x14ac:dyDescent="0.25">
      <c r="Q187" s="5"/>
    </row>
    <row r="188" spans="1:17" x14ac:dyDescent="0.25">
      <c r="Q188" s="5"/>
    </row>
    <row r="189" spans="1:17" x14ac:dyDescent="0.25">
      <c r="A189" t="s">
        <v>50</v>
      </c>
      <c r="B189" s="2">
        <v>36192</v>
      </c>
      <c r="C189">
        <v>5.3</v>
      </c>
      <c r="D189" s="5">
        <v>8</v>
      </c>
      <c r="E189" s="5">
        <v>8</v>
      </c>
      <c r="F189" s="5"/>
      <c r="I189" s="6">
        <f>C189</f>
        <v>5.3</v>
      </c>
      <c r="J189" s="5">
        <f>C189+D189</f>
        <v>13.3</v>
      </c>
      <c r="K189" s="6">
        <f>C189+D189+E189</f>
        <v>21.3</v>
      </c>
      <c r="L189" s="5">
        <f>C189+E189</f>
        <v>13.3</v>
      </c>
      <c r="M189" s="6"/>
      <c r="N189" t="s">
        <v>30</v>
      </c>
      <c r="O189">
        <v>3.9</v>
      </c>
      <c r="Q189" s="5">
        <v>5.3</v>
      </c>
    </row>
    <row r="190" spans="1:17" x14ac:dyDescent="0.25">
      <c r="A190" t="s">
        <v>48</v>
      </c>
      <c r="B190" s="2"/>
      <c r="C190">
        <v>10.6</v>
      </c>
      <c r="D190" s="5">
        <v>8</v>
      </c>
      <c r="E190" s="5">
        <v>8</v>
      </c>
      <c r="F190" s="5"/>
      <c r="I190" s="6">
        <f t="shared" ref="I190:I195" si="94">C190</f>
        <v>10.6</v>
      </c>
      <c r="J190" s="5">
        <f t="shared" ref="J190:J195" si="95">C190+D190</f>
        <v>18.600000000000001</v>
      </c>
      <c r="K190" s="6">
        <f t="shared" ref="K190:K195" si="96">C190+D190+E190</f>
        <v>26.6</v>
      </c>
      <c r="L190" s="5">
        <f t="shared" ref="L190:L195" si="97">C190+E190</f>
        <v>18.600000000000001</v>
      </c>
      <c r="M190" s="6"/>
      <c r="N190" t="s">
        <v>55</v>
      </c>
      <c r="O190">
        <v>7.8</v>
      </c>
    </row>
    <row r="191" spans="1:17" x14ac:dyDescent="0.25">
      <c r="A191" t="s">
        <v>26</v>
      </c>
      <c r="C191">
        <v>8.4</v>
      </c>
      <c r="D191" s="5">
        <v>8</v>
      </c>
      <c r="E191" s="5">
        <v>8</v>
      </c>
      <c r="F191" s="5"/>
      <c r="I191" s="6">
        <f t="shared" si="94"/>
        <v>8.4</v>
      </c>
      <c r="J191" s="5">
        <f t="shared" si="95"/>
        <v>16.399999999999999</v>
      </c>
      <c r="K191" s="6">
        <f t="shared" si="96"/>
        <v>24.4</v>
      </c>
      <c r="L191" s="5">
        <f t="shared" si="97"/>
        <v>16.399999999999999</v>
      </c>
      <c r="N191" t="s">
        <v>31</v>
      </c>
      <c r="O191">
        <v>4.2</v>
      </c>
      <c r="P191">
        <v>3.6</v>
      </c>
    </row>
    <row r="192" spans="1:17" x14ac:dyDescent="0.25">
      <c r="A192" t="s">
        <v>14</v>
      </c>
      <c r="C192">
        <v>14.9</v>
      </c>
      <c r="D192" s="5">
        <v>8</v>
      </c>
      <c r="E192" s="5">
        <v>8</v>
      </c>
      <c r="F192" s="5"/>
      <c r="I192" s="6">
        <f t="shared" si="94"/>
        <v>14.9</v>
      </c>
      <c r="J192" s="5">
        <f t="shared" si="95"/>
        <v>22.9</v>
      </c>
      <c r="K192" s="6">
        <f t="shared" si="96"/>
        <v>30.9</v>
      </c>
      <c r="L192" s="5">
        <f t="shared" si="97"/>
        <v>22.9</v>
      </c>
      <c r="N192" t="s">
        <v>32</v>
      </c>
      <c r="O192">
        <v>9.8000000000000007</v>
      </c>
      <c r="P192">
        <v>5</v>
      </c>
    </row>
    <row r="193" spans="1:16" x14ac:dyDescent="0.25">
      <c r="A193" t="s">
        <v>15</v>
      </c>
      <c r="C193">
        <v>31.7</v>
      </c>
      <c r="D193" s="5">
        <v>8</v>
      </c>
      <c r="E193" s="5">
        <v>8</v>
      </c>
      <c r="F193" s="5"/>
      <c r="I193" s="6">
        <f t="shared" si="94"/>
        <v>31.7</v>
      </c>
      <c r="J193" s="5">
        <f t="shared" si="95"/>
        <v>39.700000000000003</v>
      </c>
      <c r="K193" s="6">
        <f t="shared" si="96"/>
        <v>47.7</v>
      </c>
      <c r="L193" s="5">
        <f t="shared" si="97"/>
        <v>39.700000000000003</v>
      </c>
      <c r="N193" t="s">
        <v>33</v>
      </c>
      <c r="O193">
        <v>18.5</v>
      </c>
      <c r="P193">
        <v>8.3000000000000007</v>
      </c>
    </row>
    <row r="194" spans="1:16" x14ac:dyDescent="0.25">
      <c r="A194" t="s">
        <v>11</v>
      </c>
      <c r="C194">
        <v>61.2</v>
      </c>
      <c r="D194" s="5">
        <v>8</v>
      </c>
      <c r="E194" s="5">
        <v>8</v>
      </c>
      <c r="F194" s="5"/>
      <c r="I194" s="6">
        <f t="shared" si="94"/>
        <v>61.2</v>
      </c>
      <c r="J194" s="5">
        <f t="shared" si="95"/>
        <v>69.2</v>
      </c>
      <c r="K194" s="6">
        <f t="shared" si="96"/>
        <v>77.2</v>
      </c>
      <c r="L194" s="5">
        <f t="shared" si="97"/>
        <v>69.2</v>
      </c>
      <c r="N194" t="s">
        <v>34</v>
      </c>
      <c r="O194">
        <v>35.200000000000003</v>
      </c>
      <c r="P194">
        <v>14.5</v>
      </c>
    </row>
    <row r="195" spans="1:16" x14ac:dyDescent="0.25">
      <c r="A195" t="s">
        <v>16</v>
      </c>
      <c r="C195">
        <v>111.7</v>
      </c>
      <c r="D195" s="5">
        <v>8</v>
      </c>
      <c r="E195" s="5">
        <v>8</v>
      </c>
      <c r="F195" s="5"/>
      <c r="I195" s="6">
        <f t="shared" si="94"/>
        <v>111.7</v>
      </c>
      <c r="J195" s="5">
        <f t="shared" si="95"/>
        <v>119.7</v>
      </c>
      <c r="K195" s="6">
        <f t="shared" si="96"/>
        <v>127.7</v>
      </c>
      <c r="L195" s="5">
        <f t="shared" si="97"/>
        <v>119.7</v>
      </c>
      <c r="N195" t="s">
        <v>35</v>
      </c>
      <c r="O195">
        <v>37.5</v>
      </c>
      <c r="P195">
        <v>24.5</v>
      </c>
    </row>
    <row r="196" spans="1:16" x14ac:dyDescent="0.25">
      <c r="A196" t="s">
        <v>17</v>
      </c>
      <c r="D196" s="5">
        <v>8</v>
      </c>
      <c r="E196" s="5">
        <v>8</v>
      </c>
      <c r="F196" s="5"/>
      <c r="N196" t="s">
        <v>36</v>
      </c>
      <c r="P196">
        <v>34.299999999999997</v>
      </c>
    </row>
  </sheetData>
  <pageMargins left="0.25" right="0.25" top="0.25" bottom="0.25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Droege</dc:creator>
  <cp:lastModifiedBy>Tom Droege</cp:lastModifiedBy>
  <cp:lastPrinted>2014-10-02T14:45:12Z</cp:lastPrinted>
  <dcterms:created xsi:type="dcterms:W3CDTF">2014-10-02T00:57:16Z</dcterms:created>
  <dcterms:modified xsi:type="dcterms:W3CDTF">2014-10-31T19:55:54Z</dcterms:modified>
</cp:coreProperties>
</file>